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jarol.arias\Desktop\"/>
    </mc:Choice>
  </mc:AlternateContent>
  <bookViews>
    <workbookView showHorizontalScroll="0" showVerticalScroll="0" showSheetTabs="0" xWindow="0" yWindow="0" windowWidth="28800" windowHeight="12300"/>
  </bookViews>
  <sheets>
    <sheet name="Hoja1" sheetId="1" r:id="rId1"/>
  </sheets>
  <definedNames>
    <definedName name="_xlnm._FilterDatabase" localSheetId="0" hidden="1">Hoja1!$A$15:$AU$15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R37" i="1" l="1"/>
  <c r="AT37" i="1"/>
  <c r="AM37" i="1"/>
  <c r="AH37" i="1"/>
  <c r="AC37" i="1"/>
  <c r="X37" i="1"/>
  <c r="AR36" i="1"/>
  <c r="AT36" i="1" s="1"/>
  <c r="AM36" i="1"/>
  <c r="AH36" i="1"/>
  <c r="AC36" i="1"/>
  <c r="X36" i="1"/>
  <c r="AR35" i="1"/>
  <c r="AT35" i="1" s="1"/>
  <c r="AM35" i="1"/>
  <c r="AH35" i="1"/>
  <c r="AC35" i="1"/>
  <c r="X35" i="1"/>
  <c r="AR34" i="1"/>
  <c r="AT34" i="1" s="1"/>
  <c r="AM34" i="1"/>
  <c r="AH34" i="1"/>
  <c r="AC34" i="1"/>
  <c r="X34" i="1"/>
  <c r="AR33" i="1"/>
  <c r="AT33" i="1" s="1"/>
  <c r="AM33" i="1"/>
  <c r="AH33" i="1"/>
  <c r="AC33" i="1"/>
  <c r="X33" i="1"/>
  <c r="AR32" i="1"/>
  <c r="AT32" i="1" s="1"/>
  <c r="AM32" i="1"/>
  <c r="AH32" i="1"/>
  <c r="AC32" i="1"/>
  <c r="Q30" i="1"/>
  <c r="Q29" i="1"/>
  <c r="AR29" i="1"/>
  <c r="Q28" i="1"/>
  <c r="AR28" i="1" s="1"/>
  <c r="AT28" i="1" s="1"/>
  <c r="Q27" i="1"/>
  <c r="AR27" i="1" s="1"/>
  <c r="AT27" i="1" s="1"/>
  <c r="Q26" i="1"/>
  <c r="AR26" i="1" s="1"/>
  <c r="Q25" i="1"/>
  <c r="AR25" i="1" s="1"/>
  <c r="Q24" i="1"/>
  <c r="AR24" i="1"/>
  <c r="AO38" i="1"/>
  <c r="AJ38" i="1"/>
  <c r="AE38" i="1"/>
  <c r="Z38" i="1"/>
  <c r="AS30" i="1"/>
  <c r="AM30" i="1"/>
  <c r="AO30" i="1" s="1"/>
  <c r="AH30" i="1"/>
  <c r="AJ30" i="1"/>
  <c r="AC30" i="1"/>
  <c r="AE30" i="1"/>
  <c r="X30" i="1"/>
  <c r="Z30" i="1"/>
  <c r="AR30" i="1"/>
  <c r="AS29" i="1"/>
  <c r="AM29" i="1"/>
  <c r="AO29" i="1" s="1"/>
  <c r="AH29" i="1"/>
  <c r="AJ29" i="1" s="1"/>
  <c r="AC29" i="1"/>
  <c r="AE29" i="1"/>
  <c r="X29" i="1"/>
  <c r="Z29" i="1"/>
  <c r="AS28" i="1"/>
  <c r="AM28" i="1"/>
  <c r="AO28" i="1" s="1"/>
  <c r="AH28" i="1"/>
  <c r="AJ28" i="1"/>
  <c r="AC28" i="1"/>
  <c r="AE28" i="1" s="1"/>
  <c r="X28" i="1"/>
  <c r="Z28" i="1" s="1"/>
  <c r="AS27" i="1"/>
  <c r="AM27" i="1"/>
  <c r="AO27" i="1" s="1"/>
  <c r="AH27" i="1"/>
  <c r="AJ27" i="1" s="1"/>
  <c r="AC27" i="1"/>
  <c r="AE27" i="1"/>
  <c r="X27" i="1"/>
  <c r="Z27" i="1" s="1"/>
  <c r="AS26" i="1"/>
  <c r="AM26" i="1"/>
  <c r="AO26" i="1" s="1"/>
  <c r="AH26" i="1"/>
  <c r="AJ26" i="1" s="1"/>
  <c r="AC26" i="1"/>
  <c r="AE26" i="1"/>
  <c r="X26" i="1"/>
  <c r="Z26" i="1" s="1"/>
  <c r="AS25" i="1"/>
  <c r="AM25" i="1"/>
  <c r="AO25" i="1" s="1"/>
  <c r="AH25" i="1"/>
  <c r="AJ25" i="1" s="1"/>
  <c r="AC25" i="1"/>
  <c r="AE25" i="1" s="1"/>
  <c r="X25" i="1"/>
  <c r="Z25" i="1"/>
  <c r="AS24" i="1"/>
  <c r="AT24" i="1" s="1"/>
  <c r="AM24" i="1"/>
  <c r="AO24" i="1" s="1"/>
  <c r="AH24" i="1"/>
  <c r="AJ24" i="1"/>
  <c r="AC24" i="1"/>
  <c r="AE24" i="1" s="1"/>
  <c r="X24" i="1"/>
  <c r="Z24" i="1" s="1"/>
  <c r="AS23" i="1"/>
  <c r="AM23" i="1"/>
  <c r="AO23" i="1"/>
  <c r="AH23" i="1"/>
  <c r="AJ23" i="1"/>
  <c r="AC23" i="1"/>
  <c r="AE23" i="1" s="1"/>
  <c r="X23" i="1"/>
  <c r="Z23" i="1" s="1"/>
  <c r="Q23" i="1"/>
  <c r="AR23" i="1" s="1"/>
  <c r="AT23" i="1" s="1"/>
  <c r="AS22" i="1"/>
  <c r="AM22" i="1"/>
  <c r="AO22" i="1"/>
  <c r="AH22" i="1"/>
  <c r="AJ22" i="1" s="1"/>
  <c r="AC22" i="1"/>
  <c r="AE22" i="1" s="1"/>
  <c r="X22" i="1"/>
  <c r="Z22" i="1"/>
  <c r="Q22" i="1"/>
  <c r="AR22" i="1" s="1"/>
  <c r="AT22" i="1" s="1"/>
  <c r="AS21" i="1"/>
  <c r="AM21" i="1"/>
  <c r="AO21" i="1"/>
  <c r="AH21" i="1"/>
  <c r="AJ21" i="1" s="1"/>
  <c r="AC21" i="1"/>
  <c r="AE21" i="1"/>
  <c r="X21" i="1"/>
  <c r="Z21" i="1"/>
  <c r="Q21" i="1"/>
  <c r="AR21" i="1" s="1"/>
  <c r="AT21" i="1" s="1"/>
  <c r="AS20" i="1"/>
  <c r="AM20" i="1"/>
  <c r="AO20" i="1" s="1"/>
  <c r="AH20" i="1"/>
  <c r="AJ20" i="1"/>
  <c r="AC20" i="1"/>
  <c r="AE20" i="1"/>
  <c r="X20" i="1"/>
  <c r="Z20" i="1" s="1"/>
  <c r="Q20" i="1"/>
  <c r="AR20" i="1" s="1"/>
  <c r="AS19" i="1"/>
  <c r="AM19" i="1"/>
  <c r="AO19" i="1" s="1"/>
  <c r="AH19" i="1"/>
  <c r="AJ19" i="1"/>
  <c r="AC19" i="1"/>
  <c r="AE19" i="1"/>
  <c r="X19" i="1"/>
  <c r="Z19" i="1" s="1"/>
  <c r="Q19" i="1"/>
  <c r="AR19" i="1" s="1"/>
  <c r="AT19" i="1" s="1"/>
  <c r="AS18" i="1"/>
  <c r="AM18" i="1"/>
  <c r="AO18" i="1" s="1"/>
  <c r="AH18" i="1"/>
  <c r="AJ18" i="1"/>
  <c r="AC18" i="1"/>
  <c r="AE18" i="1" s="1"/>
  <c r="X18" i="1"/>
  <c r="Z18" i="1" s="1"/>
  <c r="Q18" i="1"/>
  <c r="AR18" i="1" s="1"/>
  <c r="AS17" i="1"/>
  <c r="AM17" i="1"/>
  <c r="AO17" i="1" s="1"/>
  <c r="AH17" i="1"/>
  <c r="AJ17" i="1" s="1"/>
  <c r="AC17" i="1"/>
  <c r="AE17" i="1" s="1"/>
  <c r="X17" i="1"/>
  <c r="Z17" i="1" s="1"/>
  <c r="Q17" i="1"/>
  <c r="AR17" i="1"/>
  <c r="AS16" i="1"/>
  <c r="AM16" i="1"/>
  <c r="AO16" i="1"/>
  <c r="AH16" i="1"/>
  <c r="AJ16" i="1" s="1"/>
  <c r="AC16" i="1"/>
  <c r="AE16" i="1" s="1"/>
  <c r="X16" i="1"/>
  <c r="Z16" i="1"/>
  <c r="Q16" i="1"/>
  <c r="AR16" i="1"/>
  <c r="AT30" i="1"/>
  <c r="AT17" i="1" l="1"/>
  <c r="AE31" i="1"/>
  <c r="AE39" i="1" s="1"/>
  <c r="AT29" i="1"/>
  <c r="AT20" i="1"/>
  <c r="AT16" i="1"/>
  <c r="AT31" i="1" s="1"/>
  <c r="AT39" i="1" s="1"/>
  <c r="AJ31" i="1"/>
  <c r="AJ39" i="1" s="1"/>
  <c r="AT26" i="1"/>
  <c r="AO31" i="1"/>
  <c r="AO39" i="1" s="1"/>
  <c r="AT25" i="1"/>
  <c r="Z31" i="1"/>
  <c r="Z39" i="1" s="1"/>
  <c r="AT38" i="1"/>
  <c r="AT18" i="1"/>
</calcChain>
</file>

<file path=xl/sharedStrings.xml><?xml version="1.0" encoding="utf-8"?>
<sst xmlns="http://schemas.openxmlformats.org/spreadsheetml/2006/main" count="416" uniqueCount="218">
  <si>
    <t>FORMULACIÓN Y SEGUIMIENTO PLANES DE GESTIÓN NIVEL LOCAL
ALCALDÍA LOCAL DE SAN CRISTÓBAL</t>
  </si>
  <si>
    <t>Código Formato: PLE-PIN-F018
Versión: 5
Vigencia desde: 31 de enero de 2022
Caso HOLA: 222703</t>
  </si>
  <si>
    <t>VIGENCIA DE LA PLANEACIÓN 2022</t>
  </si>
  <si>
    <t>PROCESOS ASOCIADOS</t>
  </si>
  <si>
    <t>Gestión Pública Territorial Local
Gestión Corporativa Institucional
Inspección, Vigilancia y Control</t>
  </si>
  <si>
    <t>CONTROL DE CAMBIOS</t>
  </si>
  <si>
    <t>VERSIÓN</t>
  </si>
  <si>
    <t>FECHA</t>
  </si>
  <si>
    <t>DESCRIPCIÓN DE LA MODIFICACIÓN</t>
  </si>
  <si>
    <t>31 de enero 2022</t>
  </si>
  <si>
    <r>
      <t xml:space="preserve">Publicación del plan de gestión aprobado. Caso HOLA: </t>
    </r>
    <r>
      <rPr>
        <b/>
        <sz val="11"/>
        <rFont val="Calibri Light"/>
        <family val="2"/>
      </rPr>
      <t>223282</t>
    </r>
  </si>
  <si>
    <t>PLAN ESTRATÉGICO INSTITUCIONAL</t>
  </si>
  <si>
    <t>PROCESO</t>
  </si>
  <si>
    <t>META</t>
  </si>
  <si>
    <t>INDICADOR</t>
  </si>
  <si>
    <t>RESULTADO</t>
  </si>
  <si>
    <t>SEGUIMIENTO PLANES DE GESTIÓN DEL PROCESO</t>
  </si>
  <si>
    <t>SEGUIMIENTO PLAN DE GESTIÓN DEL PROCESO</t>
  </si>
  <si>
    <t>SEGUIMIENTO PLAN GESTIÓN DEL PROCESO</t>
  </si>
  <si>
    <t xml:space="preserve">I TRIMESTRE </t>
  </si>
  <si>
    <t xml:space="preserve">II TRIMESTRE </t>
  </si>
  <si>
    <t xml:space="preserve">III TRIMESTRE </t>
  </si>
  <si>
    <t xml:space="preserve">IV TRIMESTRE </t>
  </si>
  <si>
    <t>EVALUACIÓN FINAL PLAN DE GESTIÓN</t>
  </si>
  <si>
    <t>No OE</t>
  </si>
  <si>
    <t>OBJETIVO ESTRATÉGICO</t>
  </si>
  <si>
    <t>No. Meta</t>
  </si>
  <si>
    <t>META PLAN DE GESTIÓN VIGENCIA</t>
  </si>
  <si>
    <t>RESPONSABLE DEPENDECIA</t>
  </si>
  <si>
    <t>TIPO DE META</t>
  </si>
  <si>
    <t>NOMBRE DEL INDICADOR</t>
  </si>
  <si>
    <t>FORMULA INDICADOR</t>
  </si>
  <si>
    <t>LÍNEA BASE</t>
  </si>
  <si>
    <t>TIPO DE PROGRAMACIÓN</t>
  </si>
  <si>
    <t>UNIDAD DE MEDIDA</t>
  </si>
  <si>
    <t>I TRIMESTRE</t>
  </si>
  <si>
    <t>II TRIMESTRE</t>
  </si>
  <si>
    <t>III TRIMESTRE</t>
  </si>
  <si>
    <t>IV TRIMESTRE</t>
  </si>
  <si>
    <t>TOTAL PROGRAMACIÓN VIGENCIA</t>
  </si>
  <si>
    <t>TIPO DE INDICADOR</t>
  </si>
  <si>
    <t>ENTREGABLE</t>
  </si>
  <si>
    <t>FUENTE DE INFORMACIÓN</t>
  </si>
  <si>
    <t>RESPONSABLES DE LA META</t>
  </si>
  <si>
    <t>DEPENDENCIA RESPONSABLE DEL REPORTE DE LA META</t>
  </si>
  <si>
    <t>METODO DE VERIFICACIÓN PARA EL SEGUIMIENTO</t>
  </si>
  <si>
    <t>PROGRAMADO</t>
  </si>
  <si>
    <t>EJECUTADO</t>
  </si>
  <si>
    <t>RESULTADO DE LA MEDICIÓN</t>
  </si>
  <si>
    <t>ANÁLISIS DE AVANCE</t>
  </si>
  <si>
    <t>MEDIO DE VERIFICACIÓN</t>
  </si>
  <si>
    <t>SUMATORIA DE LO EJECUTADO EN CADA TRIMESTRE</t>
  </si>
  <si>
    <t>RESULTADO NUMÉRICO DE LA MEDICIÓN ANUAL</t>
  </si>
  <si>
    <t>ANÁLISIS DE RESULTADO</t>
  </si>
  <si>
    <t>Realizar acciones enfocadas al fortalecimiento de la gobernabilidad democrática local.</t>
  </si>
  <si>
    <t>Gestión Pública Territorial Local</t>
  </si>
  <si>
    <r>
      <t xml:space="preserve">Aumentar </t>
    </r>
    <r>
      <rPr>
        <b/>
        <sz val="11"/>
        <rFont val="Calibri Light"/>
        <family val="2"/>
      </rPr>
      <t xml:space="preserve">15 </t>
    </r>
    <r>
      <rPr>
        <sz val="11"/>
        <rFont val="Calibri Light"/>
        <family val="2"/>
      </rPr>
      <t>puntos porcentuales el avance de las metas del Plan de Desarrollo Local acumuladas al 30 de septiembre de 2022, con respecto al avance a 31 de diciembre de 2021 (metas entregadas).</t>
    </r>
  </si>
  <si>
    <t>PLANEACION : ALEJANDRA JARAMILLO /JULIO CESAR BARRERA</t>
  </si>
  <si>
    <t>Retadora (Mejora)</t>
  </si>
  <si>
    <t>Avance cuplimiento metas Plan de Desarrollo Local (metas entregadas).</t>
  </si>
  <si>
    <t>% Avance metas Plan de Desarrollo Local acumulado al periodo evaluado  (-)  % Avance acumulado m etas entregadas Plan de Desarrollo Local al 31 de diciembre de 2021. (metas entregadas)</t>
  </si>
  <si>
    <t>% resultado de la Alcaldía Local al 31 de diciembre de 2021</t>
  </si>
  <si>
    <t>Creciente</t>
  </si>
  <si>
    <t>Porcentaje</t>
  </si>
  <si>
    <t xml:space="preserve">Efectividad </t>
  </si>
  <si>
    <t>Reporte trimestral de avance del Plan de Desarrollo Local - PDL</t>
  </si>
  <si>
    <t>MUSI</t>
  </si>
  <si>
    <t>Alcaldía Local - Área de Gestión del Desarrollo, Adminsitrativa y Financiera</t>
  </si>
  <si>
    <t>Dirección para la Gestión del Desarrollo Local</t>
  </si>
  <si>
    <t>Matriz MUSI</t>
  </si>
  <si>
    <t>Gestión Corporativa Institucional</t>
  </si>
  <si>
    <r>
      <t xml:space="preserve">Girar mínimo el </t>
    </r>
    <r>
      <rPr>
        <b/>
        <sz val="11"/>
        <color theme="1"/>
        <rFont val="Calibri Light"/>
        <family val="2"/>
      </rPr>
      <t>68%</t>
    </r>
    <r>
      <rPr>
        <sz val="11"/>
        <color theme="1"/>
        <rFont val="Calibri Light"/>
        <family val="2"/>
      </rPr>
      <t xml:space="preserve"> del presupuesto comprometido constituido como obligaciones por pagar de la vigencia 2021.</t>
    </r>
  </si>
  <si>
    <t>PRESUPUESTOS/ CUENTAS POR PAGAR /FERNANDO APARICIO/ CARLOS ALBERTO DIAZ</t>
  </si>
  <si>
    <t>Porcentaje de giros acumulados de obligaciones por pagar de la vigencia 2021</t>
  </si>
  <si>
    <t>(Giros acumulados/Presupuesto comprometido constituido como obligaciones por pagar de la vigencia 2021)*100</t>
  </si>
  <si>
    <t xml:space="preserve">Eficacia </t>
  </si>
  <si>
    <t>Reporte seguimiento mensual consolidado</t>
  </si>
  <si>
    <t>BOGDATA</t>
  </si>
  <si>
    <t>Informe de ejecución presupuestal de obligaciones por pagar</t>
  </si>
  <si>
    <r>
      <t>Girar mínimo el </t>
    </r>
    <r>
      <rPr>
        <b/>
        <sz val="11"/>
        <color theme="1"/>
        <rFont val="Calibri Light"/>
        <family val="2"/>
      </rPr>
      <t>65%</t>
    </r>
    <r>
      <rPr>
        <sz val="11"/>
        <color theme="1"/>
        <rFont val="Calibri Light"/>
        <family val="2"/>
      </rPr>
      <t xml:space="preserve"> del presupuesto comprometido constituido como obligaciones por pagar de la vigencia 2020 y anteriores.
</t>
    </r>
  </si>
  <si>
    <t>Porcentaje de giros acumulados de obligaciones por pagar de la vigencia 2020 y anteriores</t>
  </si>
  <si>
    <t>(Giros acumulados/Presupuesto comprometido constituido como obligaciones por pagar de la vigencia 2020 y anteriores)*100</t>
  </si>
  <si>
    <r>
      <t xml:space="preserve">Comprometer mínimo el </t>
    </r>
    <r>
      <rPr>
        <b/>
        <sz val="11"/>
        <color theme="1"/>
        <rFont val="Calibri Light"/>
        <family val="2"/>
      </rPr>
      <t>40%</t>
    </r>
    <r>
      <rPr>
        <sz val="11"/>
        <color theme="1"/>
        <rFont val="Calibri Light"/>
        <family val="2"/>
      </rPr>
      <t xml:space="preserve"> al 30 de junio y el </t>
    </r>
    <r>
      <rPr>
        <b/>
        <sz val="11"/>
        <color theme="1"/>
        <rFont val="Calibri Light"/>
        <family val="2"/>
      </rPr>
      <t>95</t>
    </r>
    <r>
      <rPr>
        <sz val="11"/>
        <color theme="1"/>
        <rFont val="Calibri Light"/>
        <family val="2"/>
      </rPr>
      <t>% al 31 de diciembre del presupuesto de inversión directa de la vigencia 2022.</t>
    </r>
  </si>
  <si>
    <t>Porcentaje de compromiso del presupuesto de inversión directa de la vigencia 2021</t>
  </si>
  <si>
    <t>(Valor de RP de inversión directa de la vigencia  / Valor total del presupuesto de inversión directa de la Vigencia)*100</t>
  </si>
  <si>
    <t>Reporte de ejecución presupuestal BOGDATA</t>
  </si>
  <si>
    <r>
      <t xml:space="preserve">Girar mínimo el </t>
    </r>
    <r>
      <rPr>
        <b/>
        <sz val="11"/>
        <color rgb="FF000000"/>
        <rFont val="Calibri Light"/>
        <family val="2"/>
      </rPr>
      <t>45%</t>
    </r>
    <r>
      <rPr>
        <sz val="11"/>
        <color rgb="FF000000"/>
        <rFont val="Calibri Light"/>
        <family val="2"/>
      </rPr>
      <t> del presupuesto total  disponible de inversión directa de la vigencia.</t>
    </r>
  </si>
  <si>
    <t>Porcentaje de giros acumulados</t>
  </si>
  <si>
    <t>(Giros acumulados de inversión directa/Presupuesto disponible de inversión directa de la vigencia)*100</t>
  </si>
  <si>
    <r>
      <t xml:space="preserve">Registrar en el sistema SIPSE Local, el </t>
    </r>
    <r>
      <rPr>
        <b/>
        <sz val="11"/>
        <color theme="1"/>
        <rFont val="Calibri Light"/>
        <family val="2"/>
      </rPr>
      <t>100%</t>
    </r>
    <r>
      <rPr>
        <sz val="11"/>
        <color theme="1"/>
        <rFont val="Calibri Light"/>
        <family val="2"/>
      </rPr>
      <t xml:space="preserve"> de los contratos publicados en la plataforma SECOP I y II de la vigencia. </t>
    </r>
  </si>
  <si>
    <t xml:space="preserve">PLANEACION : ALEJANDRA JARAMILLO /JULIO CESAR BARRERA / LUISA ROJAS-RODNY  </t>
  </si>
  <si>
    <t xml:space="preserve">Gestión </t>
  </si>
  <si>
    <t>Porcentaje de contratos registrados en SIPSE Local</t>
  </si>
  <si>
    <t>(Número de contratos registrados en SIPSE Local /Número de contratos publicados en la plataforma SECOP I y II)*100%</t>
  </si>
  <si>
    <t>Constante</t>
  </si>
  <si>
    <t>Reporte de seguimiento  consolidado</t>
  </si>
  <si>
    <t>SIPSE LOCAL y SECOP</t>
  </si>
  <si>
    <t>Reporte de seguimiento SIPSE Local y SECOP</t>
  </si>
  <si>
    <r>
      <t xml:space="preserve">Lograr que el </t>
    </r>
    <r>
      <rPr>
        <b/>
        <sz val="11"/>
        <color theme="1"/>
        <rFont val="Calibri Light"/>
        <family val="2"/>
      </rPr>
      <t>100%</t>
    </r>
    <r>
      <rPr>
        <sz val="11"/>
        <color theme="1"/>
        <rFont val="Calibri Light"/>
        <family val="2"/>
      </rPr>
      <t xml:space="preserve"> de los contratos celebrados se encuentren en estado ejecución dentro del sistema SIPSE Local. </t>
    </r>
  </si>
  <si>
    <t>Porcentaje de contratos en estado ejecución registrados en SIPSE Local</t>
  </si>
  <si>
    <t>(Número de contratos registrados en SIPSE Local en estado ejecución /Número total de contratos registrados en SECOP en estado En ejecucion o Firmado)*100%</t>
  </si>
  <si>
    <t>SIPSE LOCAL</t>
  </si>
  <si>
    <t>Reporte de SIPSE Local</t>
  </si>
  <si>
    <r>
      <t xml:space="preserve">Registrar y actualizar al </t>
    </r>
    <r>
      <rPr>
        <b/>
        <sz val="11"/>
        <color theme="1"/>
        <rFont val="Calibri Light"/>
        <family val="2"/>
      </rPr>
      <t>100%</t>
    </r>
    <r>
      <rPr>
        <sz val="11"/>
        <color theme="1"/>
        <rFont val="Calibri Light"/>
        <family val="2"/>
      </rPr>
      <t xml:space="preserve"> la información en los módulos y funcionalidades en producción de SIPSE Local de la vigencia (Módulo de proyectos-Banco de Iniciativas, Módulo de Contratación y Financiero).</t>
    </r>
  </si>
  <si>
    <t>Porcentaje de registro total de información de los proyectos de inversión local en SIPSE Local</t>
  </si>
  <si>
    <t>(Proyectos y contratos registrados con toda la información en SIPSE Local / Proyectos y contratos registrados y aprobados en aplicativos oficiales (SEGPLAN /BOGDATA/SECOP))*100%</t>
  </si>
  <si>
    <t>Reporte de seguimiento
consolidado</t>
  </si>
  <si>
    <t>Alcaldía Local</t>
  </si>
  <si>
    <t>Inspección, Vigilancia y Control</t>
  </si>
  <si>
    <r>
      <t xml:space="preserve">Realizar </t>
    </r>
    <r>
      <rPr>
        <b/>
        <sz val="11"/>
        <color theme="1"/>
        <rFont val="Calibri Light"/>
        <family val="2"/>
        <scheme val="major"/>
      </rPr>
      <t>8.640</t>
    </r>
    <r>
      <rPr>
        <sz val="11"/>
        <color theme="1"/>
        <rFont val="Calibri Light"/>
        <family val="2"/>
        <scheme val="major"/>
      </rPr>
      <t xml:space="preserve"> impulsos procesales (avocar, rechazar, enviar al competente y todo lo que derive del desarrollo de la actuación) sobre las actuaciones de policía que se encuentran a cargo de las inspecciones de policía</t>
    </r>
  </si>
  <si>
    <t>INSPECCIONES /MARITZA OSORIO</t>
  </si>
  <si>
    <t xml:space="preserve">Expedientes a cargo de las inspecciones de policía impulsados </t>
  </si>
  <si>
    <t xml:space="preserve">Número de expedientes a cargo de las inspecciones de policía impulsados </t>
  </si>
  <si>
    <t>Resultados a 31 de diciembre de 2021</t>
  </si>
  <si>
    <t>Suma</t>
  </si>
  <si>
    <t xml:space="preserve">Expedientes de actuaciones de policía </t>
  </si>
  <si>
    <t>Reporte de seguimiento de impulsos procesales</t>
  </si>
  <si>
    <t>Aplicativo ARCO</t>
  </si>
  <si>
    <t>Alcaldía Local - Área de Gestión Policiva</t>
  </si>
  <si>
    <t>Dirección para la Gestión Policiva</t>
  </si>
  <si>
    <t>Reporte de seguimiento del Aplicativo ARCO</t>
  </si>
  <si>
    <r>
      <t xml:space="preserve">Proferir </t>
    </r>
    <r>
      <rPr>
        <b/>
        <sz val="11"/>
        <color theme="1"/>
        <rFont val="Calibri Light"/>
        <family val="2"/>
        <scheme val="major"/>
      </rPr>
      <t>4.320</t>
    </r>
    <r>
      <rPr>
        <b/>
        <sz val="11"/>
        <color theme="1"/>
        <rFont val="Calibri Light"/>
        <family val="1"/>
        <scheme val="major"/>
      </rPr>
      <t xml:space="preserve"> </t>
    </r>
    <r>
      <rPr>
        <sz val="11"/>
        <color theme="1"/>
        <rFont val="Calibri Light"/>
        <family val="2"/>
        <scheme val="major"/>
      </rPr>
      <t xml:space="preserve"> fallos de fondo en primera instancia sobre las actuaciones de policía que se encuentran a cargo de las inspecciones de policía</t>
    </r>
  </si>
  <si>
    <t>Fallos de fondo en primera instancia proferidos</t>
  </si>
  <si>
    <t>Número de Fallos de fondo en primera instancia proferidos</t>
  </si>
  <si>
    <t>Fallos de fondo</t>
  </si>
  <si>
    <t>Reporte de seguimiento de fallos de fondo de actuaciones de policía</t>
  </si>
  <si>
    <r>
      <t xml:space="preserve">Terminar (archivar) </t>
    </r>
    <r>
      <rPr>
        <b/>
        <sz val="11"/>
        <color theme="1"/>
        <rFont val="Calibri Light"/>
        <family val="2"/>
        <scheme val="major"/>
      </rPr>
      <t xml:space="preserve">220 </t>
    </r>
    <r>
      <rPr>
        <sz val="11"/>
        <color indexed="8"/>
        <rFont val="Calibri Light"/>
        <family val="2"/>
      </rPr>
      <t>actuaciones administrativas activas</t>
    </r>
  </si>
  <si>
    <t>IVC /MELQUISEDEC BERNAL PEÑA</t>
  </si>
  <si>
    <t>Actuaciones Administrativas terminadas (archivadas)</t>
  </si>
  <si>
    <t>Número de Actuaciones Administrativas terminadas (archivadas)</t>
  </si>
  <si>
    <t>Actuaciones administrativas terminadas</t>
  </si>
  <si>
    <t>Reporte de seguimiento de actuaciones administrativas terminadas por vía gubernativa</t>
  </si>
  <si>
    <t>Aplicativo Si Actúa I</t>
  </si>
  <si>
    <t>Reporte de seguimiento del Aplicativo Si Actúa I</t>
  </si>
  <si>
    <r>
      <t xml:space="preserve">Terminar </t>
    </r>
    <r>
      <rPr>
        <b/>
        <sz val="11"/>
        <color theme="1"/>
        <rFont val="Calibri Light"/>
        <family val="2"/>
        <scheme val="major"/>
      </rPr>
      <t>361</t>
    </r>
    <r>
      <rPr>
        <sz val="11"/>
        <color theme="1"/>
        <rFont val="Calibri Light"/>
        <family val="2"/>
        <scheme val="major"/>
      </rPr>
      <t xml:space="preserve"> </t>
    </r>
    <r>
      <rPr>
        <sz val="11"/>
        <color indexed="8"/>
        <rFont val="Calibri Light"/>
        <family val="2"/>
      </rPr>
      <t>actuaciones administrativas en primera instancia</t>
    </r>
  </si>
  <si>
    <t>Actuaciones Administrativas terminadas hasta la primera instancia</t>
  </si>
  <si>
    <t>Actuaciones administrativas terminadas por vía gubernativa</t>
  </si>
  <si>
    <r>
      <t xml:space="preserve">Realizar </t>
    </r>
    <r>
      <rPr>
        <b/>
        <sz val="11"/>
        <color theme="1"/>
        <rFont val="Calibri Light"/>
        <family val="1"/>
        <scheme val="major"/>
      </rPr>
      <t xml:space="preserve">106 </t>
    </r>
    <r>
      <rPr>
        <sz val="11"/>
        <color indexed="8"/>
        <rFont val="Calibri Light"/>
        <family val="2"/>
      </rPr>
      <t>operativos de inspección, vigilancia y control en materia de integridad del espacio público</t>
    </r>
  </si>
  <si>
    <t>IVC/HECTOR IVAN RAMIREZ/BERNA PAOLA ROJAS</t>
  </si>
  <si>
    <t>Acciones de control u operativos en materia de  integridad del espacio publico.</t>
  </si>
  <si>
    <t>Número de Acciones de control u operativos en materia de  integridad del espacio publico.</t>
  </si>
  <si>
    <t xml:space="preserve">Acciones de control u operativos </t>
  </si>
  <si>
    <t>Acta de asistencia e informe del operativo</t>
  </si>
  <si>
    <t>Registros de operativos Alcaldía Local</t>
  </si>
  <si>
    <r>
      <t xml:space="preserve">Realizar </t>
    </r>
    <r>
      <rPr>
        <b/>
        <sz val="11"/>
        <color theme="1"/>
        <rFont val="Calibri Light"/>
        <family val="2"/>
        <scheme val="major"/>
      </rPr>
      <t>200</t>
    </r>
    <r>
      <rPr>
        <sz val="11"/>
        <color indexed="8"/>
        <rFont val="Calibri Light"/>
        <family val="2"/>
      </rPr>
      <t xml:space="preserve"> operativos de inspección, vigilancia y control en materia de actividad económica </t>
    </r>
  </si>
  <si>
    <t>Acciones de control u operativos en materia actividad económica realizadas</t>
  </si>
  <si>
    <t>Número de Acciones de control u operativos en materia actividad económica realizadas</t>
  </si>
  <si>
    <r>
      <t xml:space="preserve">Realizar </t>
    </r>
    <r>
      <rPr>
        <b/>
        <sz val="11"/>
        <color theme="1"/>
        <rFont val="Calibri Light"/>
        <family val="1"/>
        <scheme val="major"/>
      </rPr>
      <t>45</t>
    </r>
    <r>
      <rPr>
        <b/>
        <sz val="11"/>
        <color indexed="8"/>
        <rFont val="Calibri Light"/>
        <family val="2"/>
      </rPr>
      <t xml:space="preserve"> </t>
    </r>
    <r>
      <rPr>
        <sz val="11"/>
        <color indexed="8"/>
        <rFont val="Calibri Light"/>
        <family val="2"/>
      </rPr>
      <t>operativos de inspección, vigilancia y control para dar cumplimiento a los fallos de cerros orientales.</t>
    </r>
  </si>
  <si>
    <t>Acciones de control u operativos en materia de obras y urbanismo realizadas</t>
  </si>
  <si>
    <t>Número de Acciones de control u operativos para el cumplimiento de los fallos de cerros orientales realizadas</t>
  </si>
  <si>
    <t>TOTAL METAS PROCESOS ALCALDÍA (80%)</t>
  </si>
  <si>
    <t>Fortalecer la gestión institucional aumentando las capacidades de la entidad para la planeación, seguimiento y ejecución de sus metas y recursos, y la gestión del talento humano.</t>
  </si>
  <si>
    <t>Planeación Institucional</t>
  </si>
  <si>
    <t>MT1</t>
  </si>
  <si>
    <t>Obtener una ponderación semestral de 80% en la implementación del sistema de gestión ambiental en la alcaldía local, de acuerdo a la herramienta de medición construida por la OAP</t>
  </si>
  <si>
    <t xml:space="preserve">PIGA / DIEGO MAURICIO CACHOPE </t>
  </si>
  <si>
    <t>Sostenibilidad del sistema de gestión</t>
  </si>
  <si>
    <t>Criterios ambientales</t>
  </si>
  <si>
    <t>No. de criterios ambientales cumplidos / No. de criterios ambientales establecidos en la herramienta de medición) X 100</t>
  </si>
  <si>
    <t>80% meta 2021</t>
  </si>
  <si>
    <t xml:space="preserve">Constante </t>
  </si>
  <si>
    <t>Porcentaje de buenas prácticas ambientales implementadas</t>
  </si>
  <si>
    <t>No programada</t>
  </si>
  <si>
    <t>Resultados de medición de los criterios ambientales</t>
  </si>
  <si>
    <t>Herramienta Oficina Asesora de Planeación</t>
  </si>
  <si>
    <t>Alcaldía local</t>
  </si>
  <si>
    <t>Oficina Asesora de Planeación Institucional - Grupo de gestión ambiental</t>
  </si>
  <si>
    <t>Listas de chequeo al cumplimiento de criterios ambientales remitidos por la OAP</t>
  </si>
  <si>
    <t>Se cumple con la actividad de Inspección Ambiental</t>
  </si>
  <si>
    <t>Documento con los resultados obtenidos de la Inspección Ambiental realizada por parte de la Secretaría de Gobierno</t>
  </si>
  <si>
    <t>MT2</t>
  </si>
  <si>
    <t>Mantener el 100% de las acciones de mejora asignadas al proceso/Alcaldía con relación a planes de mejoramiento interno documentadas y vigentes</t>
  </si>
  <si>
    <t>CALIDAD/ ARCADIO SARMIENTO RAMIREZ/ YOLANDA HERRERA</t>
  </si>
  <si>
    <t>Porcentaje de acciones de mejora documentadas y vigentes</t>
  </si>
  <si>
    <t>1 - (No. De acciones vencidas del plan de mejoramiento  / No  de acciones a gestionar bajo responsabilidad del proceso) X 100</t>
  </si>
  <si>
    <t>100% meta 2021</t>
  </si>
  <si>
    <t>Porcentaje de planes de mejora sin vencimientos</t>
  </si>
  <si>
    <t>Reporte de acciones de mejora sin vencimiento</t>
  </si>
  <si>
    <t>MIMEC - SIG</t>
  </si>
  <si>
    <t>Oficina Asesora de Planeación Institucional - Grupo de planeación institucional y sectorial</t>
  </si>
  <si>
    <t>Reportes MIMEC - SIG remitidos por la OAP</t>
  </si>
  <si>
    <t xml:space="preserve">Comunicación Estratégica </t>
  </si>
  <si>
    <t>MT3</t>
  </si>
  <si>
    <t>Mantener el 100% de la información de la páginas Web actualizada, de acuerdo a lo establecido en la Ley 1712 de 2014</t>
  </si>
  <si>
    <t>CALIDAD /ARCADIO SARMIENTO RAMIREZ-JAROL  FELIPE ARIAS</t>
  </si>
  <si>
    <t>Porcentaje de cumplimiento en la publicación de información</t>
  </si>
  <si>
    <t>(No de requisitos de la Ley 1712 de 2014 de publicación de la información en la página web cumplidos / No total de requisitos de la Ley 1712 de 2014 de publicación de la información) X 100</t>
  </si>
  <si>
    <t>Porcentaje de requisitos cumplidos</t>
  </si>
  <si>
    <t>Reporte de actualización de la información en la página web de la alcaldía local</t>
  </si>
  <si>
    <t>Página Web Alcaldía Local</t>
  </si>
  <si>
    <t>Oficina Asesora de Comunicaciones</t>
  </si>
  <si>
    <t>Revisión página Web de la alcaldía</t>
  </si>
  <si>
    <t>MT4</t>
  </si>
  <si>
    <t>Participar del 100% de las capacitaciones que se realicen en gestión de riesgos, planes de mejora y sistema de gestión institucional</t>
  </si>
  <si>
    <t>CALIDAD / CENTRAL</t>
  </si>
  <si>
    <t>Participación en capacitaciones</t>
  </si>
  <si>
    <t>(No. de capacitaciones en las que asistió / No. de capacitaciones convocadas) X 100</t>
  </si>
  <si>
    <t xml:space="preserve">Porcentaje de participación en capacitaciones  </t>
  </si>
  <si>
    <t>Registros y/o soportes de partipación en las capacitaciones programadas</t>
  </si>
  <si>
    <t>Listado de asistencia
Video de la reunión
Presentación</t>
  </si>
  <si>
    <t>Brindar atención oportuna y de calidad a los diferentes sectores poblacionales, generando relaciones de confianza y respeto por la diferencia.</t>
  </si>
  <si>
    <t>Servicio a la Ciudadanía</t>
  </si>
  <si>
    <t>MT5</t>
  </si>
  <si>
    <t>Dar respuesta al 100% de los requerimientos ciudadanos asignados a la alcaldía local con corte a 31 de diciembre de 2021 tipificadas como Derechos de Petición registradas en el aplicativo Bogotá te Escucha y gestor documental ORFEO, según la información de seguimiento presentada por el proceso de Servicio a la Ciudadanía.</t>
  </si>
  <si>
    <t>CALIDAD/ DANIEL</t>
  </si>
  <si>
    <t>Porcentaje de requerimientos ciudadanos con respuesta definitiva</t>
  </si>
  <si>
    <t>(No. de respuestas efectuadas / No. requerimientos instaurados antes del 31 de diciembre 2021) X 100</t>
  </si>
  <si>
    <t>Reporte de respuestas a la ciudadania</t>
  </si>
  <si>
    <t xml:space="preserve">Reporte Aplicativo BOGOTA TE ESCUCHA </t>
  </si>
  <si>
    <t>Subsecretaria de Gestión Institucional - Grupo Oficina de atención a la Ciudadanía</t>
  </si>
  <si>
    <t>Reporte Aplicativo BOGOTA TE ESCUCHA.</t>
  </si>
  <si>
    <t>MT6</t>
  </si>
  <si>
    <t>Dar respuesta al 80% de los requerimientos ciudadanos asignados a la alcaldía local ingresados en la vigencia 2022 y asignados a la Alcaldía Local de la vigencia actual tipificadas como Derechos de Petición registradas en el aplicativo Bogotá te Escucha y gestor documental ORFEO dentro de los terminos de ley, según la información de seguimiento presentada por el proceso de Servicio a la Ciudadanía.</t>
  </si>
  <si>
    <t>CALIDAD/DANIEL</t>
  </si>
  <si>
    <t>(No. de respuestas efectuadas / No. requerimientos instaurados en la vigencia 2022 que deben tener respuesta) X 100</t>
  </si>
  <si>
    <t>N/A</t>
  </si>
  <si>
    <t>TOTAL METAS TRANSVERSALES (80%)</t>
  </si>
  <si>
    <t>TOTAL PLAN DE GESTIÓN (100%)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</si>
</sst>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000000"/>
      <name val="Calibri Light"/>
      <family val="2"/>
    </font>
    <font>
      <sz val="11"/>
      <color rgb="FF000000"/>
      <name val="Calibri Light"/>
      <family val="2"/>
    </font>
    <font>
      <sz val="11"/>
      <color theme="1"/>
      <name val="Calibri Light"/>
      <family val="2"/>
      <scheme val="major"/>
    </font>
    <font>
      <sz val="9"/>
      <color rgb="FF323130"/>
      <name val="Segoe UI"/>
      <family val="2"/>
    </font>
    <font>
      <sz val="11"/>
      <name val="Calibri Light"/>
      <family val="2"/>
    </font>
    <font>
      <b/>
      <sz val="11"/>
      <name val="Calibri Light"/>
      <family val="2"/>
    </font>
    <font>
      <sz val="11"/>
      <color theme="1"/>
      <name val="Calibri Light"/>
      <family val="2"/>
    </font>
    <font>
      <b/>
      <sz val="11"/>
      <color theme="1"/>
      <name val="Calibri Light"/>
      <family val="2"/>
    </font>
    <font>
      <b/>
      <sz val="11"/>
      <color theme="1"/>
      <name val="Calibri Light"/>
      <family val="1"/>
      <scheme val="major"/>
    </font>
    <font>
      <sz val="11"/>
      <name val="Calibri Light"/>
      <family val="2"/>
      <scheme val="major"/>
    </font>
    <font>
      <b/>
      <sz val="11"/>
      <color indexed="8"/>
      <name val="Calibri Light"/>
      <family val="2"/>
    </font>
    <font>
      <sz val="11"/>
      <color indexed="8"/>
      <name val="Calibri Light"/>
      <family val="2"/>
    </font>
    <font>
      <sz val="11"/>
      <name val="Calibri"/>
      <family val="2"/>
      <scheme val="minor"/>
    </font>
    <font>
      <b/>
      <sz val="12"/>
      <color rgb="FF000000"/>
      <name val="Calibri Light"/>
      <family val="2"/>
    </font>
    <font>
      <sz val="11"/>
      <color rgb="FF0070C0"/>
      <name val="Calibri Light"/>
      <family val="2"/>
      <scheme val="major"/>
    </font>
    <font>
      <sz val="11"/>
      <color rgb="FF0070C0"/>
      <name val="Calibri Light"/>
      <family val="2"/>
    </font>
    <font>
      <sz val="11"/>
      <color theme="4"/>
      <name val="Calibri Light"/>
      <family val="2"/>
    </font>
    <font>
      <b/>
      <sz val="11"/>
      <color rgb="FF0070C0"/>
      <name val="Calibri Light"/>
      <family val="2"/>
    </font>
    <font>
      <b/>
      <sz val="12"/>
      <color rgb="FF0070C0"/>
      <name val="Calibri Light"/>
      <family val="2"/>
      <scheme val="major"/>
    </font>
    <font>
      <b/>
      <sz val="14"/>
      <color theme="1"/>
      <name val="Calibri Light"/>
      <family val="2"/>
      <scheme val="major"/>
    </font>
    <font>
      <b/>
      <sz val="12"/>
      <color rgb="FF0070C0"/>
      <name val="Calibri Light"/>
      <family val="2"/>
    </font>
    <font>
      <b/>
      <sz val="14"/>
      <color rgb="FF000000"/>
      <name val="Calibri Light"/>
      <family val="2"/>
    </font>
    <font>
      <sz val="14"/>
      <color rgb="FF000000"/>
      <name val="Calibri Light"/>
      <family val="2"/>
    </font>
    <font>
      <b/>
      <sz val="11"/>
      <color theme="1"/>
      <name val="Calibri Light"/>
      <family val="2"/>
      <scheme val="major"/>
    </font>
  </fonts>
  <fills count="14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7" tint="0.59999389629810485"/>
        <bgColor rgb="FF000000"/>
      </patternFill>
    </fill>
    <fill>
      <patternFill patternType="solid">
        <fgColor theme="7" tint="0.79998168889431442"/>
        <bgColor rgb="FF000000"/>
      </patternFill>
    </fill>
    <fill>
      <patternFill patternType="solid">
        <fgColor rgb="FFB4C6E7"/>
        <bgColor rgb="FF000000"/>
      </patternFill>
    </fill>
    <fill>
      <patternFill patternType="solid">
        <fgColor theme="4" tint="0.39997558519241921"/>
        <bgColor rgb="FF000000"/>
      </patternFill>
    </fill>
    <fill>
      <patternFill patternType="solid">
        <fgColor theme="4" tint="0.59999389629810485"/>
        <bgColor rgb="FF000000"/>
      </patternFill>
    </fill>
    <fill>
      <patternFill patternType="solid">
        <fgColor rgb="FFC6E0B4"/>
        <bgColor rgb="FF000000"/>
      </patternFill>
    </fill>
    <fill>
      <patternFill patternType="solid">
        <fgColor rgb="FFFFE699"/>
        <bgColor rgb="FF000000"/>
      </patternFill>
    </fill>
    <fill>
      <patternFill patternType="solid">
        <fgColor rgb="FFE2EFDA"/>
        <bgColor rgb="FF000000"/>
      </patternFill>
    </fill>
    <fill>
      <patternFill patternType="solid">
        <fgColor rgb="FF92D050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2" borderId="0" applyNumberFormat="0" applyBorder="0" applyAlignment="0" applyProtection="0"/>
  </cellStyleXfs>
  <cellXfs count="264">
    <xf numFmtId="0" fontId="0" fillId="0" borderId="0" xfId="0"/>
    <xf numFmtId="0" fontId="4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6" fillId="0" borderId="0" xfId="0" applyFont="1"/>
    <xf numFmtId="0" fontId="3" fillId="4" borderId="12" xfId="0" applyFont="1" applyFill="1" applyBorder="1" applyAlignment="1">
      <alignment horizontal="center" wrapText="1"/>
    </xf>
    <xf numFmtId="0" fontId="4" fillId="0" borderId="12" xfId="0" applyFont="1" applyBorder="1" applyAlignment="1">
      <alignment horizontal="center" wrapText="1"/>
    </xf>
    <xf numFmtId="0" fontId="5" fillId="0" borderId="0" xfId="0" applyFont="1" applyAlignment="1">
      <alignment horizontal="left" vertical="top" wrapText="1"/>
    </xf>
    <xf numFmtId="0" fontId="3" fillId="4" borderId="34" xfId="0" applyFont="1" applyFill="1" applyBorder="1" applyAlignment="1">
      <alignment horizontal="center" vertical="center" wrapText="1"/>
    </xf>
    <xf numFmtId="0" fontId="3" fillId="4" borderId="35" xfId="0" applyFont="1" applyFill="1" applyBorder="1" applyAlignment="1">
      <alignment horizontal="center" vertical="center" wrapText="1"/>
    </xf>
    <xf numFmtId="0" fontId="3" fillId="4" borderId="37" xfId="0" applyFont="1" applyFill="1" applyBorder="1" applyAlignment="1">
      <alignment horizontal="center" vertical="center" wrapText="1"/>
    </xf>
    <xf numFmtId="0" fontId="3" fillId="5" borderId="35" xfId="0" applyFont="1" applyFill="1" applyBorder="1" applyAlignment="1">
      <alignment horizontal="center" vertical="center" wrapText="1"/>
    </xf>
    <xf numFmtId="0" fontId="3" fillId="5" borderId="38" xfId="0" applyFont="1" applyFill="1" applyBorder="1" applyAlignment="1">
      <alignment horizontal="center" vertical="center" wrapText="1"/>
    </xf>
    <xf numFmtId="0" fontId="3" fillId="6" borderId="37" xfId="0" applyFont="1" applyFill="1" applyBorder="1" applyAlignment="1">
      <alignment horizontal="center" vertical="center" wrapText="1"/>
    </xf>
    <xf numFmtId="0" fontId="3" fillId="6" borderId="35" xfId="0" applyFont="1" applyFill="1" applyBorder="1" applyAlignment="1">
      <alignment horizontal="center" vertical="center" wrapText="1"/>
    </xf>
    <xf numFmtId="0" fontId="3" fillId="6" borderId="38" xfId="0" applyFont="1" applyFill="1" applyBorder="1" applyAlignment="1">
      <alignment horizontal="center" vertical="center" wrapText="1"/>
    </xf>
    <xf numFmtId="0" fontId="3" fillId="7" borderId="37" xfId="0" applyFont="1" applyFill="1" applyBorder="1" applyAlignment="1">
      <alignment horizontal="center" vertical="center" wrapText="1"/>
    </xf>
    <xf numFmtId="0" fontId="3" fillId="7" borderId="35" xfId="0" applyFont="1" applyFill="1" applyBorder="1" applyAlignment="1">
      <alignment horizontal="center" vertical="center" wrapText="1"/>
    </xf>
    <xf numFmtId="0" fontId="3" fillId="7" borderId="38" xfId="0" applyFont="1" applyFill="1" applyBorder="1" applyAlignment="1">
      <alignment horizontal="center" vertical="center" wrapText="1"/>
    </xf>
    <xf numFmtId="0" fontId="3" fillId="8" borderId="34" xfId="0" applyFont="1" applyFill="1" applyBorder="1" applyAlignment="1">
      <alignment horizontal="center" vertical="center" wrapText="1"/>
    </xf>
    <xf numFmtId="0" fontId="3" fillId="8" borderId="35" xfId="0" applyFont="1" applyFill="1" applyBorder="1" applyAlignment="1">
      <alignment horizontal="center" vertical="center" wrapText="1"/>
    </xf>
    <xf numFmtId="0" fontId="3" fillId="8" borderId="38" xfId="0" applyFont="1" applyFill="1" applyBorder="1" applyAlignment="1">
      <alignment horizontal="center" vertical="center" wrapText="1"/>
    </xf>
    <xf numFmtId="0" fontId="3" fillId="9" borderId="34" xfId="0" applyFont="1" applyFill="1" applyBorder="1" applyAlignment="1">
      <alignment horizontal="center" vertical="center" wrapText="1"/>
    </xf>
    <xf numFmtId="0" fontId="3" fillId="9" borderId="35" xfId="0" applyFont="1" applyFill="1" applyBorder="1" applyAlignment="1">
      <alignment horizontal="center" vertical="center" wrapText="1"/>
    </xf>
    <xf numFmtId="0" fontId="3" fillId="9" borderId="38" xfId="0" applyFont="1" applyFill="1" applyBorder="1" applyAlignment="1">
      <alignment horizontal="center" vertical="center" wrapText="1"/>
    </xf>
    <xf numFmtId="0" fontId="3" fillId="10" borderId="37" xfId="0" applyFont="1" applyFill="1" applyBorder="1" applyAlignment="1">
      <alignment horizontal="center" vertical="center" wrapText="1"/>
    </xf>
    <xf numFmtId="0" fontId="3" fillId="10" borderId="35" xfId="0" applyFont="1" applyFill="1" applyBorder="1" applyAlignment="1">
      <alignment horizontal="center" vertical="center" wrapText="1"/>
    </xf>
    <xf numFmtId="0" fontId="3" fillId="10" borderId="38" xfId="0" applyFont="1" applyFill="1" applyBorder="1" applyAlignment="1">
      <alignment horizontal="center" vertical="center" wrapText="1"/>
    </xf>
    <xf numFmtId="9" fontId="16" fillId="4" borderId="49" xfId="0" applyNumberFormat="1" applyFont="1" applyFill="1" applyBorder="1" applyAlignment="1">
      <alignment horizontal="center" wrapText="1"/>
    </xf>
    <xf numFmtId="0" fontId="16" fillId="4" borderId="50" xfId="0" applyFont="1" applyFill="1" applyBorder="1" applyAlignment="1">
      <alignment vertical="center" wrapText="1"/>
    </xf>
    <xf numFmtId="0" fontId="17" fillId="0" borderId="0" xfId="0" applyFont="1" applyAlignment="1">
      <alignment wrapText="1"/>
    </xf>
    <xf numFmtId="0" fontId="18" fillId="0" borderId="31" xfId="0" applyFont="1" applyBorder="1" applyAlignment="1">
      <alignment horizontal="center" vertical="center" wrapText="1"/>
    </xf>
    <xf numFmtId="0" fontId="18" fillId="0" borderId="31" xfId="0" applyFont="1" applyBorder="1" applyAlignment="1">
      <alignment horizontal="left" vertical="center" wrapText="1"/>
    </xf>
    <xf numFmtId="0" fontId="19" fillId="0" borderId="12" xfId="0" applyFont="1" applyBorder="1" applyAlignment="1">
      <alignment horizontal="center" vertical="center" wrapText="1"/>
    </xf>
    <xf numFmtId="0" fontId="18" fillId="0" borderId="51" xfId="0" applyFont="1" applyBorder="1" applyAlignment="1">
      <alignment horizontal="center" vertical="center" wrapText="1"/>
    </xf>
    <xf numFmtId="0" fontId="18" fillId="0" borderId="42" xfId="0" applyFont="1" applyBorder="1" applyAlignment="1">
      <alignment horizontal="left" vertical="center" wrapText="1"/>
    </xf>
    <xf numFmtId="0" fontId="18" fillId="0" borderId="8" xfId="0" applyFont="1" applyBorder="1" applyAlignment="1">
      <alignment horizontal="left" vertical="center" wrapText="1"/>
    </xf>
    <xf numFmtId="0" fontId="18" fillId="0" borderId="6" xfId="0" applyFont="1" applyBorder="1" applyAlignment="1">
      <alignment horizontal="left" vertical="center" wrapText="1"/>
    </xf>
    <xf numFmtId="0" fontId="18" fillId="0" borderId="32" xfId="0" applyFont="1" applyBorder="1" applyAlignment="1">
      <alignment horizontal="left" vertical="center" wrapText="1"/>
    </xf>
    <xf numFmtId="0" fontId="18" fillId="0" borderId="3" xfId="0" applyFont="1" applyBorder="1" applyAlignment="1">
      <alignment horizontal="center" vertical="center" wrapText="1"/>
    </xf>
    <xf numFmtId="9" fontId="20" fillId="0" borderId="51" xfId="0" applyNumberFormat="1" applyFont="1" applyBorder="1" applyAlignment="1">
      <alignment horizontal="center" vertical="center"/>
    </xf>
    <xf numFmtId="0" fontId="18" fillId="0" borderId="52" xfId="0" applyFont="1" applyBorder="1" applyAlignment="1">
      <alignment horizontal="center" vertical="center" wrapText="1"/>
    </xf>
    <xf numFmtId="0" fontId="20" fillId="0" borderId="51" xfId="0" applyFont="1" applyBorder="1" applyAlignment="1">
      <alignment horizontal="center" vertical="center" wrapText="1"/>
    </xf>
    <xf numFmtId="0" fontId="21" fillId="0" borderId="0" xfId="0" applyFont="1" applyAlignment="1">
      <alignment wrapText="1"/>
    </xf>
    <xf numFmtId="0" fontId="18" fillId="0" borderId="12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left" vertical="center" wrapText="1"/>
    </xf>
    <xf numFmtId="0" fontId="18" fillId="0" borderId="41" xfId="0" applyFont="1" applyBorder="1" applyAlignment="1">
      <alignment horizontal="left" vertical="center" wrapText="1"/>
    </xf>
    <xf numFmtId="0" fontId="18" fillId="0" borderId="11" xfId="0" applyFont="1" applyBorder="1" applyAlignment="1">
      <alignment horizontal="left" vertical="center" wrapText="1"/>
    </xf>
    <xf numFmtId="0" fontId="22" fillId="0" borderId="0" xfId="0" applyFont="1" applyAlignment="1">
      <alignment wrapText="1"/>
    </xf>
    <xf numFmtId="0" fontId="18" fillId="0" borderId="38" xfId="0" applyFont="1" applyBorder="1" applyAlignment="1">
      <alignment horizontal="left" vertical="center" wrapText="1"/>
    </xf>
    <xf numFmtId="9" fontId="23" fillId="4" borderId="49" xfId="0" applyNumberFormat="1" applyFont="1" applyFill="1" applyBorder="1" applyAlignment="1">
      <alignment horizontal="center" wrapText="1"/>
    </xf>
    <xf numFmtId="0" fontId="23" fillId="4" borderId="50" xfId="0" applyFont="1" applyFill="1" applyBorder="1" applyAlignment="1">
      <alignment vertical="center" wrapText="1"/>
    </xf>
    <xf numFmtId="9" fontId="24" fillId="11" borderId="45" xfId="1" applyFont="1" applyFill="1" applyBorder="1" applyAlignment="1">
      <alignment horizontal="center" vertical="center" wrapText="1"/>
    </xf>
    <xf numFmtId="0" fontId="24" fillId="11" borderId="39" xfId="0" applyFont="1" applyFill="1" applyBorder="1" applyAlignment="1">
      <alignment vertical="center" wrapText="1"/>
    </xf>
    <xf numFmtId="0" fontId="4" fillId="0" borderId="0" xfId="0" applyFont="1" applyAlignment="1">
      <alignment horizontal="center" wrapText="1"/>
    </xf>
    <xf numFmtId="2" fontId="4" fillId="0" borderId="0" xfId="0" applyNumberFormat="1" applyFont="1" applyAlignment="1">
      <alignment wrapText="1"/>
    </xf>
    <xf numFmtId="0" fontId="16" fillId="4" borderId="47" xfId="0" applyFont="1" applyFill="1" applyBorder="1" applyAlignment="1">
      <alignment wrapText="1"/>
    </xf>
    <xf numFmtId="0" fontId="16" fillId="4" borderId="45" xfId="0" applyFont="1" applyFill="1" applyBorder="1" applyAlignment="1">
      <alignment wrapText="1"/>
    </xf>
    <xf numFmtId="0" fontId="16" fillId="4" borderId="48" xfId="0" applyFont="1" applyFill="1" applyBorder="1" applyAlignment="1">
      <alignment wrapText="1"/>
    </xf>
    <xf numFmtId="0" fontId="24" fillId="0" borderId="13" xfId="0" applyFont="1" applyBorder="1" applyAlignment="1">
      <alignment wrapText="1"/>
    </xf>
    <xf numFmtId="0" fontId="24" fillId="0" borderId="17" xfId="0" applyFont="1" applyBorder="1" applyAlignment="1">
      <alignment wrapText="1"/>
    </xf>
    <xf numFmtId="0" fontId="24" fillId="0" borderId="19" xfId="0" applyFont="1" applyBorder="1" applyAlignment="1">
      <alignment wrapText="1"/>
    </xf>
    <xf numFmtId="0" fontId="23" fillId="4" borderId="47" xfId="0" applyFont="1" applyFill="1" applyBorder="1" applyAlignment="1">
      <alignment wrapText="1"/>
    </xf>
    <xf numFmtId="0" fontId="23" fillId="4" borderId="45" xfId="0" applyFont="1" applyFill="1" applyBorder="1" applyAlignment="1">
      <alignment wrapText="1"/>
    </xf>
    <xf numFmtId="0" fontId="23" fillId="4" borderId="48" xfId="0" applyFont="1" applyFill="1" applyBorder="1" applyAlignment="1">
      <alignment wrapText="1"/>
    </xf>
    <xf numFmtId="0" fontId="4" fillId="3" borderId="40" xfId="0" applyFont="1" applyFill="1" applyBorder="1" applyAlignment="1">
      <alignment horizontal="center" vertical="center" wrapText="1"/>
    </xf>
    <xf numFmtId="0" fontId="4" fillId="3" borderId="31" xfId="0" applyFont="1" applyFill="1" applyBorder="1" applyAlignment="1">
      <alignment horizontal="left" vertical="center" wrapText="1"/>
    </xf>
    <xf numFmtId="9" fontId="4" fillId="3" borderId="31" xfId="0" applyNumberFormat="1" applyFont="1" applyFill="1" applyBorder="1" applyAlignment="1">
      <alignment horizontal="center" vertical="center" wrapText="1"/>
    </xf>
    <xf numFmtId="0" fontId="4" fillId="3" borderId="31" xfId="0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left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left" vertical="center" wrapText="1"/>
    </xf>
    <xf numFmtId="0" fontId="4" fillId="3" borderId="12" xfId="0" applyFont="1" applyFill="1" applyBorder="1" applyAlignment="1">
      <alignment horizontal="left" vertical="top" wrapText="1"/>
    </xf>
    <xf numFmtId="10" fontId="4" fillId="3" borderId="12" xfId="0" applyNumberFormat="1" applyFont="1" applyFill="1" applyBorder="1" applyAlignment="1">
      <alignment horizontal="center" vertical="center" wrapText="1"/>
    </xf>
    <xf numFmtId="9" fontId="4" fillId="3" borderId="12" xfId="1" applyFont="1" applyFill="1" applyBorder="1" applyAlignment="1">
      <alignment horizontal="center" vertical="center" wrapText="1"/>
    </xf>
    <xf numFmtId="0" fontId="4" fillId="3" borderId="41" xfId="0" applyFont="1" applyFill="1" applyBorder="1" applyAlignment="1">
      <alignment horizontal="left" vertical="center" wrapText="1"/>
    </xf>
    <xf numFmtId="0" fontId="4" fillId="3" borderId="11" xfId="0" applyFont="1" applyFill="1" applyBorder="1" applyAlignment="1">
      <alignment horizontal="left" vertical="center" wrapText="1"/>
    </xf>
    <xf numFmtId="0" fontId="4" fillId="3" borderId="54" xfId="0" applyFont="1" applyFill="1" applyBorder="1" applyAlignment="1">
      <alignment horizontal="left" vertical="center" wrapText="1"/>
    </xf>
    <xf numFmtId="0" fontId="4" fillId="3" borderId="42" xfId="0" applyFont="1" applyFill="1" applyBorder="1" applyAlignment="1">
      <alignment horizontal="left" vertical="center" wrapText="1"/>
    </xf>
    <xf numFmtId="9" fontId="4" fillId="3" borderId="8" xfId="0" applyNumberFormat="1" applyFont="1" applyFill="1" applyBorder="1" applyAlignment="1">
      <alignment horizontal="center" vertical="center" wrapText="1"/>
    </xf>
    <xf numFmtId="9" fontId="4" fillId="3" borderId="31" xfId="1" applyFont="1" applyFill="1" applyBorder="1" applyAlignment="1">
      <alignment horizontal="center" vertical="center" wrapText="1"/>
    </xf>
    <xf numFmtId="9" fontId="3" fillId="3" borderId="31" xfId="0" applyNumberFormat="1" applyFont="1" applyFill="1" applyBorder="1" applyAlignment="1">
      <alignment horizontal="center" vertical="center" wrapText="1"/>
    </xf>
    <xf numFmtId="0" fontId="4" fillId="3" borderId="32" xfId="0" applyFont="1" applyFill="1" applyBorder="1" applyAlignment="1">
      <alignment horizontal="center" vertical="center" wrapText="1"/>
    </xf>
    <xf numFmtId="9" fontId="3" fillId="3" borderId="40" xfId="0" applyNumberFormat="1" applyFont="1" applyFill="1" applyBorder="1" applyAlignment="1">
      <alignment horizontal="center" vertical="center" wrapText="1"/>
    </xf>
    <xf numFmtId="9" fontId="3" fillId="3" borderId="31" xfId="1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left" vertical="top" wrapText="1"/>
    </xf>
    <xf numFmtId="0" fontId="4" fillId="3" borderId="43" xfId="0" applyFont="1" applyFill="1" applyBorder="1" applyAlignment="1">
      <alignment horizontal="center" vertical="center" wrapText="1"/>
    </xf>
    <xf numFmtId="0" fontId="9" fillId="3" borderId="12" xfId="0" applyFont="1" applyFill="1" applyBorder="1" applyAlignment="1" applyProtection="1">
      <alignment horizontal="left" vertical="center" wrapText="1"/>
      <protection hidden="1"/>
    </xf>
    <xf numFmtId="9" fontId="9" fillId="3" borderId="12" xfId="0" applyNumberFormat="1" applyFont="1" applyFill="1" applyBorder="1" applyAlignment="1" applyProtection="1">
      <alignment horizontal="center" vertical="center" wrapText="1"/>
      <protection hidden="1"/>
    </xf>
    <xf numFmtId="0" fontId="9" fillId="3" borderId="12" xfId="0" applyFont="1" applyFill="1" applyBorder="1" applyAlignment="1" applyProtection="1">
      <alignment horizontal="center" vertical="center" wrapText="1"/>
      <protection hidden="1"/>
    </xf>
    <xf numFmtId="9" fontId="9" fillId="3" borderId="12" xfId="0" applyNumberFormat="1" applyFont="1" applyFill="1" applyBorder="1" applyAlignment="1">
      <alignment horizontal="center" vertical="center" wrapText="1"/>
    </xf>
    <xf numFmtId="9" fontId="9" fillId="3" borderId="12" xfId="1" applyFont="1" applyFill="1" applyBorder="1" applyAlignment="1">
      <alignment horizontal="center" vertical="center" wrapText="1"/>
    </xf>
    <xf numFmtId="9" fontId="4" fillId="3" borderId="12" xfId="0" applyNumberFormat="1" applyFont="1" applyFill="1" applyBorder="1" applyAlignment="1">
      <alignment horizontal="center" vertical="center" wrapText="1"/>
    </xf>
    <xf numFmtId="0" fontId="9" fillId="3" borderId="41" xfId="0" applyFont="1" applyFill="1" applyBorder="1" applyAlignment="1" applyProtection="1">
      <alignment horizontal="left" vertical="center" wrapText="1"/>
      <protection hidden="1"/>
    </xf>
    <xf numFmtId="0" fontId="9" fillId="3" borderId="11" xfId="0" applyFont="1" applyFill="1" applyBorder="1" applyAlignment="1" applyProtection="1">
      <alignment horizontal="left" vertical="center" wrapText="1"/>
      <protection hidden="1"/>
    </xf>
    <xf numFmtId="0" fontId="9" fillId="3" borderId="12" xfId="0" applyFont="1" applyFill="1" applyBorder="1" applyAlignment="1">
      <alignment horizontal="left" vertical="center" wrapText="1"/>
    </xf>
    <xf numFmtId="0" fontId="4" fillId="3" borderId="41" xfId="0" applyFont="1" applyFill="1" applyBorder="1" applyAlignment="1">
      <alignment horizontal="center" vertical="center" wrapText="1"/>
    </xf>
    <xf numFmtId="10" fontId="9" fillId="3" borderId="12" xfId="0" applyNumberFormat="1" applyFont="1" applyFill="1" applyBorder="1" applyAlignment="1" applyProtection="1">
      <alignment horizontal="center" vertical="center" wrapText="1"/>
      <protection hidden="1"/>
    </xf>
    <xf numFmtId="0" fontId="7" fillId="3" borderId="41" xfId="0" applyFont="1" applyFill="1" applyBorder="1" applyAlignment="1" applyProtection="1">
      <alignment horizontal="left" vertical="center" wrapText="1"/>
      <protection hidden="1"/>
    </xf>
    <xf numFmtId="0" fontId="7" fillId="3" borderId="12" xfId="0" applyFont="1" applyFill="1" applyBorder="1" applyAlignment="1" applyProtection="1">
      <alignment horizontal="left" vertical="center" wrapText="1"/>
      <protection hidden="1"/>
    </xf>
    <xf numFmtId="0" fontId="7" fillId="3" borderId="11" xfId="0" applyFont="1" applyFill="1" applyBorder="1" applyAlignment="1" applyProtection="1">
      <alignment horizontal="left" vertical="center" wrapText="1"/>
      <protection hidden="1"/>
    </xf>
    <xf numFmtId="0" fontId="5" fillId="3" borderId="12" xfId="0" applyFont="1" applyFill="1" applyBorder="1" applyAlignment="1" applyProtection="1">
      <alignment horizontal="left" vertical="center" wrapText="1"/>
      <protection hidden="1"/>
    </xf>
    <xf numFmtId="0" fontId="5" fillId="3" borderId="12" xfId="0" applyFont="1" applyFill="1" applyBorder="1" applyAlignment="1" applyProtection="1">
      <alignment horizontal="center" vertical="center" wrapText="1"/>
      <protection hidden="1"/>
    </xf>
    <xf numFmtId="1" fontId="4" fillId="3" borderId="12" xfId="0" applyNumberFormat="1" applyFont="1" applyFill="1" applyBorder="1" applyAlignment="1">
      <alignment horizontal="center" vertical="center" wrapText="1"/>
    </xf>
    <xf numFmtId="0" fontId="5" fillId="3" borderId="41" xfId="0" applyFont="1" applyFill="1" applyBorder="1" applyAlignment="1" applyProtection="1">
      <alignment horizontal="left" vertical="center" wrapText="1"/>
      <protection hidden="1"/>
    </xf>
    <xf numFmtId="0" fontId="12" fillId="3" borderId="11" xfId="0" applyFont="1" applyFill="1" applyBorder="1" applyAlignment="1" applyProtection="1">
      <alignment horizontal="left" vertical="center" wrapText="1"/>
      <protection hidden="1"/>
    </xf>
    <xf numFmtId="0" fontId="5" fillId="3" borderId="12" xfId="0" applyFont="1" applyFill="1" applyBorder="1" applyAlignment="1">
      <alignment horizontal="left" vertical="center" wrapText="1"/>
    </xf>
    <xf numFmtId="0" fontId="12" fillId="3" borderId="41" xfId="0" applyFont="1" applyFill="1" applyBorder="1" applyAlignment="1" applyProtection="1">
      <alignment horizontal="left" vertical="center" wrapText="1"/>
      <protection hidden="1"/>
    </xf>
    <xf numFmtId="1" fontId="4" fillId="3" borderId="8" xfId="0" applyNumberFormat="1" applyFont="1" applyFill="1" applyBorder="1" applyAlignment="1">
      <alignment horizontal="center" vertical="center" wrapText="1"/>
    </xf>
    <xf numFmtId="1" fontId="3" fillId="3" borderId="40" xfId="1" applyNumberFormat="1" applyFont="1" applyFill="1" applyBorder="1" applyAlignment="1">
      <alignment horizontal="center" vertical="center" wrapText="1"/>
    </xf>
    <xf numFmtId="1" fontId="3" fillId="3" borderId="31" xfId="1" applyNumberFormat="1" applyFont="1" applyFill="1" applyBorder="1" applyAlignment="1">
      <alignment horizontal="center" vertical="center" wrapText="1"/>
    </xf>
    <xf numFmtId="0" fontId="15" fillId="3" borderId="11" xfId="2" applyFont="1" applyFill="1" applyBorder="1" applyAlignment="1" applyProtection="1">
      <alignment horizontal="left" vertical="center" wrapText="1"/>
      <protection hidden="1"/>
    </xf>
    <xf numFmtId="0" fontId="5" fillId="3" borderId="41" xfId="0" applyFont="1" applyFill="1" applyBorder="1" applyAlignment="1">
      <alignment horizontal="left" vertical="center" wrapText="1"/>
    </xf>
    <xf numFmtId="9" fontId="18" fillId="0" borderId="31" xfId="0" applyNumberFormat="1" applyFont="1" applyBorder="1" applyAlignment="1">
      <alignment horizontal="left" vertical="center" wrapText="1"/>
    </xf>
    <xf numFmtId="9" fontId="18" fillId="0" borderId="51" xfId="1" applyFont="1" applyBorder="1" applyAlignment="1">
      <alignment horizontal="center" vertical="center" wrapText="1"/>
    </xf>
    <xf numFmtId="9" fontId="18" fillId="0" borderId="1" xfId="1" applyFont="1" applyBorder="1" applyAlignment="1">
      <alignment horizontal="center" vertical="center" wrapText="1"/>
    </xf>
    <xf numFmtId="0" fontId="18" fillId="0" borderId="52" xfId="0" applyFont="1" applyBorder="1" applyAlignment="1">
      <alignment horizontal="left" vertical="center" wrapText="1"/>
    </xf>
    <xf numFmtId="9" fontId="18" fillId="0" borderId="3" xfId="0" applyNumberFormat="1" applyFont="1" applyBorder="1" applyAlignment="1">
      <alignment horizontal="center" vertical="center" wrapText="1"/>
    </xf>
    <xf numFmtId="9" fontId="20" fillId="0" borderId="53" xfId="0" applyNumberFormat="1" applyFont="1" applyBorder="1" applyAlignment="1">
      <alignment horizontal="center" vertical="center" wrapText="1"/>
    </xf>
    <xf numFmtId="9" fontId="3" fillId="0" borderId="31" xfId="0" applyNumberFormat="1" applyFont="1" applyBorder="1" applyAlignment="1">
      <alignment horizontal="center" vertical="center" wrapText="1"/>
    </xf>
    <xf numFmtId="164" fontId="18" fillId="0" borderId="3" xfId="1" applyNumberFormat="1" applyFont="1" applyBorder="1" applyAlignment="1">
      <alignment horizontal="center" vertical="center" wrapText="1"/>
    </xf>
    <xf numFmtId="9" fontId="18" fillId="0" borderId="3" xfId="1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16" fillId="4" borderId="45" xfId="0" applyFont="1" applyFill="1" applyBorder="1" applyAlignment="1">
      <alignment horizontal="center" vertical="center"/>
    </xf>
    <xf numFmtId="0" fontId="23" fillId="4" borderId="45" xfId="0" applyFont="1" applyFill="1" applyBorder="1" applyAlignment="1">
      <alignment horizontal="center" vertical="center"/>
    </xf>
    <xf numFmtId="0" fontId="24" fillId="11" borderId="17" xfId="0" applyFont="1" applyFill="1" applyBorder="1" applyAlignment="1">
      <alignment horizontal="center" wrapText="1"/>
    </xf>
    <xf numFmtId="0" fontId="3" fillId="13" borderId="35" xfId="0" applyFont="1" applyFill="1" applyBorder="1" applyAlignment="1">
      <alignment horizontal="center" vertical="center" wrapText="1"/>
    </xf>
    <xf numFmtId="0" fontId="8" fillId="12" borderId="12" xfId="0" applyFont="1" applyFill="1" applyBorder="1" applyAlignment="1">
      <alignment horizontal="center" vertical="center" wrapText="1"/>
    </xf>
    <xf numFmtId="0" fontId="3" fillId="12" borderId="12" xfId="0" applyFont="1" applyFill="1" applyBorder="1" applyAlignment="1">
      <alignment horizontal="center" vertical="center" wrapText="1"/>
    </xf>
    <xf numFmtId="0" fontId="3" fillId="12" borderId="31" xfId="0" applyFont="1" applyFill="1" applyBorder="1" applyAlignment="1">
      <alignment horizontal="center" vertical="center" wrapText="1"/>
    </xf>
    <xf numFmtId="9" fontId="18" fillId="0" borderId="51" xfId="0" applyNumberFormat="1" applyFont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wrapText="1"/>
    </xf>
    <xf numFmtId="0" fontId="3" fillId="4" borderId="11" xfId="0" applyFont="1" applyFill="1" applyBorder="1" applyAlignment="1">
      <alignment horizontal="center" wrapText="1"/>
    </xf>
    <xf numFmtId="0" fontId="4" fillId="0" borderId="9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4" fillId="0" borderId="0" xfId="0" applyFont="1" applyAlignment="1">
      <alignment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3" fillId="3" borderId="3" xfId="0" applyFont="1" applyFill="1" applyBorder="1" applyAlignment="1">
      <alignment horizontal="left" vertical="center" wrapText="1"/>
    </xf>
    <xf numFmtId="0" fontId="3" fillId="3" borderId="6" xfId="0" applyFont="1" applyFill="1" applyBorder="1" applyAlignment="1">
      <alignment horizontal="left" vertical="center" wrapText="1"/>
    </xf>
    <xf numFmtId="0" fontId="3" fillId="3" borderId="7" xfId="0" applyFont="1" applyFill="1" applyBorder="1" applyAlignment="1">
      <alignment horizontal="left" vertical="center" wrapText="1"/>
    </xf>
    <xf numFmtId="0" fontId="3" fillId="3" borderId="8" xfId="0" applyFont="1" applyFill="1" applyBorder="1" applyAlignment="1">
      <alignment horizontal="left" vertical="center" wrapText="1"/>
    </xf>
    <xf numFmtId="0" fontId="4" fillId="0" borderId="4" xfId="0" applyFont="1" applyBorder="1" applyAlignment="1">
      <alignment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wrapText="1"/>
    </xf>
    <xf numFmtId="0" fontId="4" fillId="0" borderId="9" xfId="0" applyFont="1" applyBorder="1" applyAlignment="1">
      <alignment horizontal="left" wrapText="1"/>
    </xf>
    <xf numFmtId="0" fontId="4" fillId="0" borderId="10" xfId="0" applyFont="1" applyBorder="1" applyAlignment="1">
      <alignment horizontal="left" wrapText="1"/>
    </xf>
    <xf numFmtId="0" fontId="4" fillId="0" borderId="11" xfId="0" applyFont="1" applyBorder="1" applyAlignment="1">
      <alignment horizontal="left" wrapText="1"/>
    </xf>
    <xf numFmtId="0" fontId="3" fillId="4" borderId="13" xfId="0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horizontal="center" vertical="center" wrapText="1"/>
    </xf>
    <xf numFmtId="0" fontId="3" fillId="4" borderId="24" xfId="0" applyFont="1" applyFill="1" applyBorder="1" applyAlignment="1">
      <alignment horizontal="center" vertical="center" wrapText="1"/>
    </xf>
    <xf numFmtId="0" fontId="3" fillId="4" borderId="30" xfId="0" applyFont="1" applyFill="1" applyBorder="1" applyAlignment="1">
      <alignment horizontal="center" vertical="center" wrapText="1"/>
    </xf>
    <xf numFmtId="0" fontId="3" fillId="4" borderId="15" xfId="0" applyFont="1" applyFill="1" applyBorder="1" applyAlignment="1">
      <alignment horizontal="center" vertical="center" wrapText="1"/>
    </xf>
    <xf numFmtId="0" fontId="3" fillId="4" borderId="25" xfId="0" applyFont="1" applyFill="1" applyBorder="1" applyAlignment="1">
      <alignment horizontal="center" vertical="center" wrapText="1"/>
    </xf>
    <xf numFmtId="0" fontId="3" fillId="4" borderId="36" xfId="0" applyFont="1" applyFill="1" applyBorder="1" applyAlignment="1">
      <alignment horizontal="center" vertical="center" wrapText="1"/>
    </xf>
    <xf numFmtId="0" fontId="3" fillId="4" borderId="16" xfId="0" applyFont="1" applyFill="1" applyBorder="1" applyAlignment="1">
      <alignment horizontal="center" vertical="center" wrapText="1"/>
    </xf>
    <xf numFmtId="0" fontId="3" fillId="4" borderId="17" xfId="0" applyFont="1" applyFill="1" applyBorder="1" applyAlignment="1">
      <alignment horizontal="center" vertical="center" wrapText="1"/>
    </xf>
    <xf numFmtId="0" fontId="3" fillId="4" borderId="0" xfId="0" applyFont="1" applyFill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5" borderId="15" xfId="0" applyFont="1" applyFill="1" applyBorder="1" applyAlignment="1">
      <alignment horizontal="center" vertical="center" wrapText="1"/>
    </xf>
    <xf numFmtId="0" fontId="3" fillId="5" borderId="18" xfId="0" applyFont="1" applyFill="1" applyBorder="1" applyAlignment="1">
      <alignment horizontal="center" vertical="center" wrapText="1"/>
    </xf>
    <xf numFmtId="0" fontId="3" fillId="5" borderId="25" xfId="0" applyFont="1" applyFill="1" applyBorder="1" applyAlignment="1">
      <alignment horizontal="center" vertical="center" wrapText="1"/>
    </xf>
    <xf numFmtId="0" fontId="3" fillId="5" borderId="26" xfId="0" applyFont="1" applyFill="1" applyBorder="1" applyAlignment="1">
      <alignment horizontal="center" vertical="center" wrapText="1"/>
    </xf>
    <xf numFmtId="0" fontId="3" fillId="5" borderId="31" xfId="0" applyFont="1" applyFill="1" applyBorder="1" applyAlignment="1">
      <alignment horizontal="center" vertical="center" wrapText="1"/>
    </xf>
    <xf numFmtId="0" fontId="3" fillId="5" borderId="32" xfId="0" applyFont="1" applyFill="1" applyBorder="1" applyAlignment="1">
      <alignment horizontal="center" vertical="center" wrapText="1"/>
    </xf>
    <xf numFmtId="0" fontId="3" fillId="8" borderId="29" xfId="0" applyFont="1" applyFill="1" applyBorder="1" applyAlignment="1">
      <alignment horizontal="center" vertical="center" wrapText="1"/>
    </xf>
    <xf numFmtId="0" fontId="3" fillId="8" borderId="2" xfId="0" applyFont="1" applyFill="1" applyBorder="1" applyAlignment="1">
      <alignment horizontal="center" vertical="center" wrapText="1"/>
    </xf>
    <xf numFmtId="0" fontId="3" fillId="8" borderId="28" xfId="0" applyFont="1" applyFill="1" applyBorder="1" applyAlignment="1">
      <alignment horizontal="center" vertical="center" wrapText="1"/>
    </xf>
    <xf numFmtId="0" fontId="3" fillId="8" borderId="30" xfId="0" applyFont="1" applyFill="1" applyBorder="1" applyAlignment="1">
      <alignment horizontal="center" vertical="center" wrapText="1"/>
    </xf>
    <xf numFmtId="0" fontId="3" fillId="8" borderId="7" xfId="0" applyFont="1" applyFill="1" applyBorder="1" applyAlignment="1">
      <alignment horizontal="center" vertical="center" wrapText="1"/>
    </xf>
    <xf numFmtId="0" fontId="3" fillId="8" borderId="33" xfId="0" applyFont="1" applyFill="1" applyBorder="1" applyAlignment="1">
      <alignment horizontal="center" vertical="center" wrapText="1"/>
    </xf>
    <xf numFmtId="0" fontId="3" fillId="9" borderId="29" xfId="0" applyFont="1" applyFill="1" applyBorder="1" applyAlignment="1">
      <alignment horizontal="center" vertical="center" wrapText="1"/>
    </xf>
    <xf numFmtId="0" fontId="3" fillId="9" borderId="2" xfId="0" applyFont="1" applyFill="1" applyBorder="1" applyAlignment="1">
      <alignment horizontal="center" vertical="center" wrapText="1"/>
    </xf>
    <xf numFmtId="0" fontId="3" fillId="9" borderId="28" xfId="0" applyFont="1" applyFill="1" applyBorder="1" applyAlignment="1">
      <alignment horizontal="center" vertical="center" wrapText="1"/>
    </xf>
    <xf numFmtId="0" fontId="3" fillId="9" borderId="30" xfId="0" applyFont="1" applyFill="1" applyBorder="1" applyAlignment="1">
      <alignment horizontal="center" vertical="center" wrapText="1"/>
    </xf>
    <xf numFmtId="0" fontId="3" fillId="9" borderId="7" xfId="0" applyFont="1" applyFill="1" applyBorder="1" applyAlignment="1">
      <alignment horizontal="center" vertical="center" wrapText="1"/>
    </xf>
    <xf numFmtId="0" fontId="3" fillId="9" borderId="33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wrapText="1"/>
    </xf>
    <xf numFmtId="0" fontId="3" fillId="10" borderId="29" xfId="0" applyFont="1" applyFill="1" applyBorder="1" applyAlignment="1">
      <alignment horizontal="center" vertical="center" wrapText="1"/>
    </xf>
    <xf numFmtId="0" fontId="3" fillId="10" borderId="2" xfId="0" applyFont="1" applyFill="1" applyBorder="1" applyAlignment="1">
      <alignment horizontal="center" vertical="center" wrapText="1"/>
    </xf>
    <xf numFmtId="0" fontId="3" fillId="10" borderId="28" xfId="0" applyFont="1" applyFill="1" applyBorder="1" applyAlignment="1">
      <alignment horizontal="center" vertical="center" wrapText="1"/>
    </xf>
    <xf numFmtId="0" fontId="3" fillId="10" borderId="30" xfId="0" applyFont="1" applyFill="1" applyBorder="1" applyAlignment="1">
      <alignment horizontal="center" vertical="center" wrapText="1"/>
    </xf>
    <xf numFmtId="0" fontId="3" fillId="10" borderId="7" xfId="0" applyFont="1" applyFill="1" applyBorder="1" applyAlignment="1">
      <alignment horizontal="center" vertical="center" wrapText="1"/>
    </xf>
    <xf numFmtId="0" fontId="3" fillId="10" borderId="33" xfId="0" applyFont="1" applyFill="1" applyBorder="1" applyAlignment="1">
      <alignment horizontal="center" vertical="center" wrapText="1"/>
    </xf>
    <xf numFmtId="0" fontId="16" fillId="4" borderId="44" xfId="0" applyFont="1" applyFill="1" applyBorder="1" applyAlignment="1">
      <alignment horizontal="center" vertical="center"/>
    </xf>
    <xf numFmtId="0" fontId="16" fillId="4" borderId="45" xfId="0" applyFont="1" applyFill="1" applyBorder="1" applyAlignment="1">
      <alignment horizontal="center" vertical="center"/>
    </xf>
    <xf numFmtId="0" fontId="16" fillId="4" borderId="46" xfId="0" applyFont="1" applyFill="1" applyBorder="1" applyAlignment="1">
      <alignment horizontal="center" vertical="center"/>
    </xf>
    <xf numFmtId="0" fontId="16" fillId="4" borderId="45" xfId="0" applyFont="1" applyFill="1" applyBorder="1" applyAlignment="1">
      <alignment horizontal="center" wrapText="1"/>
    </xf>
    <xf numFmtId="0" fontId="16" fillId="4" borderId="46" xfId="0" applyFont="1" applyFill="1" applyBorder="1" applyAlignment="1">
      <alignment horizontal="center" wrapText="1"/>
    </xf>
    <xf numFmtId="0" fontId="16" fillId="4" borderId="47" xfId="0" applyFont="1" applyFill="1" applyBorder="1" applyAlignment="1">
      <alignment horizontal="center" wrapText="1"/>
    </xf>
    <xf numFmtId="0" fontId="16" fillId="4" borderId="48" xfId="0" applyFont="1" applyFill="1" applyBorder="1" applyAlignment="1">
      <alignment horizontal="center" wrapText="1"/>
    </xf>
    <xf numFmtId="0" fontId="16" fillId="4" borderId="44" xfId="0" applyFont="1" applyFill="1" applyBorder="1" applyAlignment="1">
      <alignment horizontal="center" wrapText="1"/>
    </xf>
    <xf numFmtId="1" fontId="16" fillId="4" borderId="44" xfId="0" applyNumberFormat="1" applyFont="1" applyFill="1" applyBorder="1" applyAlignment="1">
      <alignment horizontal="center" wrapText="1"/>
    </xf>
    <xf numFmtId="1" fontId="16" fillId="4" borderId="46" xfId="0" applyNumberFormat="1" applyFont="1" applyFill="1" applyBorder="1" applyAlignment="1">
      <alignment horizontal="center" wrapText="1"/>
    </xf>
    <xf numFmtId="0" fontId="3" fillId="6" borderId="13" xfId="0" applyFont="1" applyFill="1" applyBorder="1" applyAlignment="1">
      <alignment horizontal="center" vertical="center" wrapText="1"/>
    </xf>
    <xf numFmtId="0" fontId="3" fillId="6" borderId="17" xfId="0" applyFont="1" applyFill="1" applyBorder="1" applyAlignment="1">
      <alignment horizontal="center" vertical="center" wrapText="1"/>
    </xf>
    <xf numFmtId="0" fontId="3" fillId="6" borderId="19" xfId="0" applyFont="1" applyFill="1" applyBorder="1" applyAlignment="1">
      <alignment horizontal="center" vertical="center" wrapText="1"/>
    </xf>
    <xf numFmtId="0" fontId="3" fillId="6" borderId="24" xfId="0" applyFont="1" applyFill="1" applyBorder="1" applyAlignment="1">
      <alignment horizontal="center" vertical="center" wrapText="1"/>
    </xf>
    <xf numFmtId="0" fontId="3" fillId="6" borderId="0" xfId="0" applyFont="1" applyFill="1" applyAlignment="1">
      <alignment horizontal="center" vertical="center" wrapText="1"/>
    </xf>
    <xf numFmtId="0" fontId="3" fillId="6" borderId="27" xfId="0" applyFont="1" applyFill="1" applyBorder="1" applyAlignment="1">
      <alignment horizontal="center" vertical="center" wrapText="1"/>
    </xf>
    <xf numFmtId="0" fontId="3" fillId="6" borderId="30" xfId="0" applyFont="1" applyFill="1" applyBorder="1" applyAlignment="1">
      <alignment horizontal="center" vertical="center" wrapText="1"/>
    </xf>
    <xf numFmtId="0" fontId="3" fillId="6" borderId="7" xfId="0" applyFont="1" applyFill="1" applyBorder="1" applyAlignment="1">
      <alignment horizontal="center" vertical="center" wrapText="1"/>
    </xf>
    <xf numFmtId="0" fontId="3" fillId="6" borderId="33" xfId="0" applyFont="1" applyFill="1" applyBorder="1" applyAlignment="1">
      <alignment horizontal="center" vertical="center" wrapText="1"/>
    </xf>
    <xf numFmtId="0" fontId="3" fillId="7" borderId="20" xfId="0" applyFont="1" applyFill="1" applyBorder="1" applyAlignment="1">
      <alignment horizontal="center" vertical="center" wrapText="1"/>
    </xf>
    <xf numFmtId="0" fontId="3" fillId="7" borderId="21" xfId="0" applyFont="1" applyFill="1" applyBorder="1" applyAlignment="1">
      <alignment horizontal="center" vertical="center" wrapText="1"/>
    </xf>
    <xf numFmtId="0" fontId="3" fillId="8" borderId="22" xfId="0" applyFont="1" applyFill="1" applyBorder="1" applyAlignment="1">
      <alignment horizontal="center" vertical="center" wrapText="1"/>
    </xf>
    <xf numFmtId="0" fontId="3" fillId="8" borderId="20" xfId="0" applyFont="1" applyFill="1" applyBorder="1" applyAlignment="1">
      <alignment horizontal="center" vertical="center" wrapText="1"/>
    </xf>
    <xf numFmtId="0" fontId="3" fillId="8" borderId="21" xfId="0" applyFont="1" applyFill="1" applyBorder="1" applyAlignment="1">
      <alignment horizontal="center" vertical="center" wrapText="1"/>
    </xf>
    <xf numFmtId="0" fontId="3" fillId="9" borderId="20" xfId="0" applyFont="1" applyFill="1" applyBorder="1" applyAlignment="1">
      <alignment horizontal="center" vertical="center" wrapText="1"/>
    </xf>
    <xf numFmtId="0" fontId="3" fillId="9" borderId="21" xfId="0" applyFont="1" applyFill="1" applyBorder="1" applyAlignment="1">
      <alignment horizontal="center" vertical="center" wrapText="1"/>
    </xf>
    <xf numFmtId="0" fontId="3" fillId="10" borderId="23" xfId="0" applyFont="1" applyFill="1" applyBorder="1" applyAlignment="1">
      <alignment horizontal="center" vertical="center" wrapText="1"/>
    </xf>
    <xf numFmtId="0" fontId="3" fillId="10" borderId="20" xfId="0" applyFont="1" applyFill="1" applyBorder="1" applyAlignment="1">
      <alignment horizontal="center" vertical="center" wrapText="1"/>
    </xf>
    <xf numFmtId="0" fontId="3" fillId="10" borderId="21" xfId="0" applyFont="1" applyFill="1" applyBorder="1" applyAlignment="1">
      <alignment horizontal="center" vertical="center" wrapText="1"/>
    </xf>
    <xf numFmtId="0" fontId="3" fillId="7" borderId="2" xfId="0" applyFont="1" applyFill="1" applyBorder="1" applyAlignment="1">
      <alignment horizontal="center" vertical="center" wrapText="1"/>
    </xf>
    <xf numFmtId="0" fontId="3" fillId="7" borderId="28" xfId="0" applyFont="1" applyFill="1" applyBorder="1" applyAlignment="1">
      <alignment horizontal="center" vertical="center" wrapText="1"/>
    </xf>
    <xf numFmtId="0" fontId="3" fillId="7" borderId="7" xfId="0" applyFont="1" applyFill="1" applyBorder="1" applyAlignment="1">
      <alignment horizontal="center" vertical="center" wrapText="1"/>
    </xf>
    <xf numFmtId="0" fontId="3" fillId="7" borderId="33" xfId="0" applyFont="1" applyFill="1" applyBorder="1" applyAlignment="1">
      <alignment horizontal="center" vertical="center" wrapText="1"/>
    </xf>
    <xf numFmtId="0" fontId="24" fillId="11" borderId="44" xfId="0" applyFont="1" applyFill="1" applyBorder="1" applyAlignment="1">
      <alignment horizontal="center" vertical="center" wrapText="1"/>
    </xf>
    <xf numFmtId="0" fontId="24" fillId="11" borderId="46" xfId="0" applyFont="1" applyFill="1" applyBorder="1" applyAlignment="1">
      <alignment horizontal="center" vertical="center" wrapText="1"/>
    </xf>
    <xf numFmtId="0" fontId="23" fillId="4" borderId="44" xfId="0" applyFont="1" applyFill="1" applyBorder="1" applyAlignment="1">
      <alignment horizontal="center" vertical="center"/>
    </xf>
    <xf numFmtId="0" fontId="23" fillId="4" borderId="45" xfId="0" applyFont="1" applyFill="1" applyBorder="1" applyAlignment="1">
      <alignment horizontal="center" vertical="center"/>
    </xf>
    <xf numFmtId="0" fontId="23" fillId="4" borderId="46" xfId="0" applyFont="1" applyFill="1" applyBorder="1" applyAlignment="1">
      <alignment horizontal="center" vertical="center"/>
    </xf>
    <xf numFmtId="0" fontId="23" fillId="4" borderId="45" xfId="0" applyFont="1" applyFill="1" applyBorder="1" applyAlignment="1">
      <alignment horizontal="center" wrapText="1"/>
    </xf>
    <xf numFmtId="0" fontId="23" fillId="4" borderId="46" xfId="0" applyFont="1" applyFill="1" applyBorder="1" applyAlignment="1">
      <alignment horizontal="center" wrapText="1"/>
    </xf>
    <xf numFmtId="0" fontId="23" fillId="4" borderId="47" xfId="0" applyFont="1" applyFill="1" applyBorder="1" applyAlignment="1">
      <alignment horizontal="center" wrapText="1"/>
    </xf>
    <xf numFmtId="0" fontId="23" fillId="4" borderId="48" xfId="0" applyFont="1" applyFill="1" applyBorder="1" applyAlignment="1">
      <alignment horizontal="center" wrapText="1"/>
    </xf>
    <xf numFmtId="0" fontId="23" fillId="4" borderId="44" xfId="0" applyFont="1" applyFill="1" applyBorder="1" applyAlignment="1">
      <alignment horizontal="center" wrapText="1"/>
    </xf>
    <xf numFmtId="0" fontId="24" fillId="11" borderId="44" xfId="0" applyFont="1" applyFill="1" applyBorder="1" applyAlignment="1">
      <alignment horizontal="center" wrapText="1"/>
    </xf>
    <xf numFmtId="0" fontId="24" fillId="11" borderId="45" xfId="0" applyFont="1" applyFill="1" applyBorder="1" applyAlignment="1">
      <alignment horizontal="center" wrapText="1"/>
    </xf>
    <xf numFmtId="0" fontId="24" fillId="11" borderId="46" xfId="0" applyFont="1" applyFill="1" applyBorder="1" applyAlignment="1">
      <alignment horizontal="center" wrapText="1"/>
    </xf>
    <xf numFmtId="0" fontId="25" fillId="11" borderId="44" xfId="0" applyFont="1" applyFill="1" applyBorder="1" applyAlignment="1">
      <alignment horizontal="center" vertical="center" wrapText="1"/>
    </xf>
    <xf numFmtId="0" fontId="25" fillId="11" borderId="46" xfId="0" applyFont="1" applyFill="1" applyBorder="1" applyAlignment="1">
      <alignment horizontal="center" vertical="center" wrapText="1"/>
    </xf>
    <xf numFmtId="0" fontId="24" fillId="11" borderId="47" xfId="0" applyFont="1" applyFill="1" applyBorder="1" applyAlignment="1">
      <alignment horizontal="center" vertical="center" wrapText="1"/>
    </xf>
    <xf numFmtId="0" fontId="24" fillId="11" borderId="48" xfId="0" applyFont="1" applyFill="1" applyBorder="1" applyAlignment="1">
      <alignment horizontal="center" vertical="center" wrapText="1"/>
    </xf>
  </cellXfs>
  <cellStyles count="3">
    <cellStyle name="Incorrecto" xfId="2" builtinId="27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19051</xdr:rowOff>
    </xdr:from>
    <xdr:to>
      <xdr:col>1</xdr:col>
      <xdr:colOff>1419224</xdr:colOff>
      <xdr:row>1</xdr:row>
      <xdr:rowOff>19050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BA562EF-D35C-4599-BE46-B4E6A0ACEBDD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9051"/>
          <a:ext cx="1876423" cy="8953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41"/>
  <sheetViews>
    <sheetView tabSelected="1" zoomScale="85" zoomScaleNormal="85" workbookViewId="0">
      <selection activeCell="A4" sqref="A4:S4"/>
    </sheetView>
  </sheetViews>
  <sheetFormatPr baseColWidth="10" defaultColWidth="10.85546875" defaultRowHeight="15" x14ac:dyDescent="0.25"/>
  <cols>
    <col min="1" max="1" width="6.85546875" style="2" customWidth="1"/>
    <col min="2" max="2" width="32.140625" style="2" customWidth="1"/>
    <col min="3" max="3" width="13" style="2" customWidth="1"/>
    <col min="4" max="4" width="9.28515625" style="2" customWidth="1"/>
    <col min="5" max="5" width="51" style="2" customWidth="1"/>
    <col min="6" max="6" width="32.42578125" style="2" hidden="1" customWidth="1"/>
    <col min="7" max="7" width="15.85546875" style="2" customWidth="1"/>
    <col min="8" max="8" width="20.28515625" style="2" customWidth="1"/>
    <col min="9" max="9" width="32.140625" style="2" customWidth="1"/>
    <col min="10" max="10" width="23.140625" style="2" customWidth="1"/>
    <col min="11" max="11" width="34.42578125" style="2" customWidth="1"/>
    <col min="12" max="12" width="18.7109375" style="2" customWidth="1"/>
    <col min="13" max="14" width="18.28515625" style="2" customWidth="1"/>
    <col min="15" max="15" width="16.140625" style="2" customWidth="1"/>
    <col min="16" max="16" width="15.140625" style="2" customWidth="1"/>
    <col min="17" max="17" width="19.7109375" style="2" customWidth="1"/>
    <col min="18" max="18" width="15.5703125" style="2" customWidth="1"/>
    <col min="19" max="19" width="21.85546875" style="2" customWidth="1"/>
    <col min="20" max="23" width="17.85546875" style="2" customWidth="1"/>
    <col min="24" max="24" width="17.85546875" style="2" hidden="1" customWidth="1"/>
    <col min="25" max="25" width="24.5703125" style="2" hidden="1" customWidth="1"/>
    <col min="26" max="26" width="16.85546875" style="2" hidden="1" customWidth="1"/>
    <col min="27" max="27" width="14.42578125" style="2" hidden="1" customWidth="1"/>
    <col min="28" max="28" width="15.7109375" style="2" hidden="1" customWidth="1"/>
    <col min="29" max="29" width="12.140625" style="2" customWidth="1"/>
    <col min="30" max="30" width="15.7109375" style="2" customWidth="1"/>
    <col min="31" max="35" width="16.42578125" style="2" customWidth="1"/>
    <col min="36" max="36" width="15.85546875" style="2" customWidth="1"/>
    <col min="37" max="37" width="13.42578125" style="2" customWidth="1"/>
    <col min="38" max="38" width="17.7109375" style="2" customWidth="1"/>
    <col min="39" max="39" width="14.5703125" style="2" customWidth="1"/>
    <col min="40" max="40" width="16.42578125" style="2" customWidth="1"/>
    <col min="41" max="41" width="15.85546875" style="2" customWidth="1"/>
    <col min="42" max="42" width="13.42578125" style="2" customWidth="1"/>
    <col min="43" max="43" width="17.7109375" style="2" customWidth="1"/>
    <col min="44" max="44" width="16.5703125" style="2" customWidth="1"/>
    <col min="45" max="45" width="16.42578125" style="2" customWidth="1"/>
    <col min="46" max="46" width="15.7109375" style="2" customWidth="1"/>
    <col min="47" max="47" width="17" style="2" customWidth="1"/>
    <col min="48" max="16384" width="10.85546875" style="2"/>
  </cols>
  <sheetData>
    <row r="1" spans="1:47" ht="70.5" customHeight="1" x14ac:dyDescent="0.25">
      <c r="A1" s="139" t="s">
        <v>0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1"/>
      <c r="O1" s="142" t="s">
        <v>1</v>
      </c>
      <c r="P1" s="143"/>
      <c r="Q1" s="143"/>
      <c r="R1" s="143"/>
      <c r="S1" s="144"/>
      <c r="T1" s="148"/>
      <c r="U1" s="138"/>
      <c r="V1" s="138"/>
      <c r="W1" s="138"/>
      <c r="X1" s="1"/>
      <c r="Y1" s="138"/>
      <c r="Z1" s="138"/>
      <c r="AA1" s="138"/>
      <c r="AB1" s="138"/>
      <c r="AC1" s="138"/>
      <c r="AD1" s="138"/>
      <c r="AE1" s="138"/>
      <c r="AF1" s="138"/>
      <c r="AG1" s="138"/>
      <c r="AH1" s="138"/>
      <c r="AI1" s="138"/>
      <c r="AJ1" s="138"/>
      <c r="AK1" s="138"/>
      <c r="AL1" s="138"/>
      <c r="AM1" s="138"/>
      <c r="AN1" s="138"/>
      <c r="AO1" s="138"/>
      <c r="AP1" s="138"/>
      <c r="AQ1" s="138"/>
      <c r="AR1" s="138"/>
      <c r="AS1" s="138"/>
      <c r="AT1" s="138"/>
      <c r="AU1" s="138"/>
    </row>
    <row r="2" spans="1:47" s="3" customFormat="1" ht="23.45" customHeight="1" x14ac:dyDescent="0.25">
      <c r="A2" s="149"/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1"/>
      <c r="O2" s="145"/>
      <c r="P2" s="146"/>
      <c r="Q2" s="146"/>
      <c r="R2" s="146"/>
      <c r="S2" s="147"/>
      <c r="T2" s="148"/>
      <c r="U2" s="138"/>
      <c r="V2" s="138"/>
      <c r="W2" s="138"/>
      <c r="X2" s="1"/>
      <c r="Y2" s="138"/>
      <c r="Z2" s="138"/>
      <c r="AA2" s="138"/>
      <c r="AB2" s="138"/>
      <c r="AC2" s="138"/>
      <c r="AD2" s="138"/>
      <c r="AE2" s="138"/>
      <c r="AF2" s="138"/>
      <c r="AG2" s="138"/>
      <c r="AH2" s="138"/>
      <c r="AI2" s="138"/>
      <c r="AJ2" s="138"/>
      <c r="AK2" s="138"/>
      <c r="AL2" s="138"/>
      <c r="AM2" s="138"/>
      <c r="AN2" s="138"/>
      <c r="AO2" s="138"/>
      <c r="AP2" s="138"/>
      <c r="AQ2" s="138"/>
      <c r="AR2" s="138"/>
      <c r="AS2" s="138"/>
      <c r="AT2" s="138"/>
      <c r="AU2" s="138"/>
    </row>
    <row r="3" spans="1:47" ht="15" customHeight="1" x14ac:dyDescent="0.25">
      <c r="A3" s="152"/>
      <c r="B3" s="153"/>
      <c r="C3" s="153"/>
      <c r="D3" s="153"/>
      <c r="E3" s="153"/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</row>
    <row r="4" spans="1:47" ht="15" customHeight="1" x14ac:dyDescent="0.25">
      <c r="A4" s="154" t="s">
        <v>2</v>
      </c>
      <c r="B4" s="155"/>
      <c r="C4" s="155"/>
      <c r="D4" s="155"/>
      <c r="E4" s="155"/>
      <c r="F4" s="155"/>
      <c r="G4" s="155"/>
      <c r="H4" s="155"/>
      <c r="I4" s="155"/>
      <c r="J4" s="155"/>
      <c r="K4" s="155"/>
      <c r="L4" s="155"/>
      <c r="M4" s="155"/>
      <c r="N4" s="155"/>
      <c r="O4" s="155"/>
      <c r="P4" s="155"/>
      <c r="Q4" s="155"/>
      <c r="R4" s="155"/>
      <c r="S4" s="155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</row>
    <row r="5" spans="1:47" ht="15.75" customHeight="1" x14ac:dyDescent="0.25">
      <c r="A5" s="1"/>
      <c r="B5" s="1"/>
      <c r="C5" s="1"/>
      <c r="D5" s="1"/>
      <c r="E5" s="5"/>
      <c r="F5" s="5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</row>
    <row r="6" spans="1:47" ht="15" customHeight="1" x14ac:dyDescent="0.25">
      <c r="A6" s="156" t="s">
        <v>3</v>
      </c>
      <c r="B6" s="157"/>
      <c r="C6" s="162" t="s">
        <v>4</v>
      </c>
      <c r="D6" s="163"/>
      <c r="E6" s="164"/>
      <c r="F6" s="123"/>
      <c r="G6" s="171" t="s">
        <v>5</v>
      </c>
      <c r="H6" s="172"/>
      <c r="I6" s="172"/>
      <c r="J6" s="172"/>
      <c r="K6" s="172"/>
      <c r="L6" s="172"/>
      <c r="M6" s="172"/>
      <c r="N6" s="173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</row>
    <row r="7" spans="1:47" ht="15" customHeight="1" x14ac:dyDescent="0.25">
      <c r="A7" s="158"/>
      <c r="B7" s="159"/>
      <c r="C7" s="165"/>
      <c r="D7" s="166"/>
      <c r="E7" s="167"/>
      <c r="F7" s="124"/>
      <c r="G7" s="6" t="s">
        <v>6</v>
      </c>
      <c r="H7" s="134" t="s">
        <v>7</v>
      </c>
      <c r="I7" s="135"/>
      <c r="J7" s="134" t="s">
        <v>8</v>
      </c>
      <c r="K7" s="174"/>
      <c r="L7" s="174"/>
      <c r="M7" s="174"/>
      <c r="N7" s="135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</row>
    <row r="8" spans="1:47" ht="15" customHeight="1" x14ac:dyDescent="0.25">
      <c r="A8" s="158"/>
      <c r="B8" s="159"/>
      <c r="C8" s="165"/>
      <c r="D8" s="166"/>
      <c r="E8" s="167"/>
      <c r="F8" s="124"/>
      <c r="G8" s="7">
        <v>1</v>
      </c>
      <c r="H8" s="136" t="s">
        <v>9</v>
      </c>
      <c r="I8" s="137"/>
      <c r="J8" s="175" t="s">
        <v>10</v>
      </c>
      <c r="K8" s="176"/>
      <c r="L8" s="176"/>
      <c r="M8" s="176"/>
      <c r="N8" s="177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</row>
    <row r="9" spans="1:47" ht="15" customHeight="1" x14ac:dyDescent="0.25">
      <c r="A9" s="158"/>
      <c r="B9" s="159"/>
      <c r="C9" s="165"/>
      <c r="D9" s="166"/>
      <c r="E9" s="167"/>
      <c r="F9" s="124"/>
      <c r="G9" s="7"/>
      <c r="H9" s="136"/>
      <c r="I9" s="137"/>
      <c r="J9" s="136"/>
      <c r="K9" s="207"/>
      <c r="L9" s="207"/>
      <c r="M9" s="207"/>
      <c r="N9" s="137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</row>
    <row r="10" spans="1:47" ht="17.25" customHeight="1" x14ac:dyDescent="0.25">
      <c r="A10" s="160"/>
      <c r="B10" s="161"/>
      <c r="C10" s="168"/>
      <c r="D10" s="169"/>
      <c r="E10" s="170"/>
      <c r="F10" s="125"/>
      <c r="G10" s="7"/>
      <c r="H10" s="136"/>
      <c r="I10" s="137"/>
      <c r="J10" s="136"/>
      <c r="K10" s="207"/>
      <c r="L10" s="207"/>
      <c r="M10" s="207"/>
      <c r="N10" s="137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</row>
    <row r="11" spans="1:47" ht="19.5" customHeight="1" thickBot="1" x14ac:dyDescent="0.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</row>
    <row r="12" spans="1:47" ht="15" customHeight="1" x14ac:dyDescent="0.25">
      <c r="A12" s="178" t="s">
        <v>11</v>
      </c>
      <c r="B12" s="179"/>
      <c r="C12" s="182" t="s">
        <v>12</v>
      </c>
      <c r="D12" s="185" t="s">
        <v>13</v>
      </c>
      <c r="E12" s="186"/>
      <c r="F12" s="186"/>
      <c r="G12" s="179"/>
      <c r="H12" s="189" t="s">
        <v>14</v>
      </c>
      <c r="I12" s="189"/>
      <c r="J12" s="189"/>
      <c r="K12" s="189"/>
      <c r="L12" s="189"/>
      <c r="M12" s="189"/>
      <c r="N12" s="189"/>
      <c r="O12" s="189"/>
      <c r="P12" s="189"/>
      <c r="Q12" s="189"/>
      <c r="R12" s="190"/>
      <c r="S12" s="224" t="s">
        <v>15</v>
      </c>
      <c r="T12" s="225"/>
      <c r="U12" s="225"/>
      <c r="V12" s="225"/>
      <c r="W12" s="226"/>
      <c r="X12" s="233" t="s">
        <v>16</v>
      </c>
      <c r="Y12" s="233"/>
      <c r="Z12" s="233"/>
      <c r="AA12" s="233"/>
      <c r="AB12" s="234"/>
      <c r="AC12" s="235" t="s">
        <v>17</v>
      </c>
      <c r="AD12" s="236"/>
      <c r="AE12" s="236"/>
      <c r="AF12" s="236"/>
      <c r="AG12" s="237"/>
      <c r="AH12" s="238" t="s">
        <v>17</v>
      </c>
      <c r="AI12" s="238"/>
      <c r="AJ12" s="238"/>
      <c r="AK12" s="238"/>
      <c r="AL12" s="239"/>
      <c r="AM12" s="236" t="s">
        <v>17</v>
      </c>
      <c r="AN12" s="236"/>
      <c r="AO12" s="236"/>
      <c r="AP12" s="236"/>
      <c r="AQ12" s="237"/>
      <c r="AR12" s="240" t="s">
        <v>18</v>
      </c>
      <c r="AS12" s="241"/>
      <c r="AT12" s="241"/>
      <c r="AU12" s="242"/>
    </row>
    <row r="13" spans="1:47" s="8" customFormat="1" x14ac:dyDescent="0.25">
      <c r="A13" s="180"/>
      <c r="B13" s="159"/>
      <c r="C13" s="183"/>
      <c r="D13" s="158"/>
      <c r="E13" s="187"/>
      <c r="F13" s="187"/>
      <c r="G13" s="159"/>
      <c r="H13" s="191"/>
      <c r="I13" s="191"/>
      <c r="J13" s="191"/>
      <c r="K13" s="191"/>
      <c r="L13" s="191"/>
      <c r="M13" s="191"/>
      <c r="N13" s="191"/>
      <c r="O13" s="191"/>
      <c r="P13" s="191"/>
      <c r="Q13" s="191"/>
      <c r="R13" s="192"/>
      <c r="S13" s="227"/>
      <c r="T13" s="228"/>
      <c r="U13" s="228"/>
      <c r="V13" s="228"/>
      <c r="W13" s="229"/>
      <c r="X13" s="243" t="s">
        <v>19</v>
      </c>
      <c r="Y13" s="243"/>
      <c r="Z13" s="243"/>
      <c r="AA13" s="243"/>
      <c r="AB13" s="244"/>
      <c r="AC13" s="195" t="s">
        <v>20</v>
      </c>
      <c r="AD13" s="196"/>
      <c r="AE13" s="196"/>
      <c r="AF13" s="196"/>
      <c r="AG13" s="197"/>
      <c r="AH13" s="201" t="s">
        <v>21</v>
      </c>
      <c r="AI13" s="202"/>
      <c r="AJ13" s="202"/>
      <c r="AK13" s="202"/>
      <c r="AL13" s="203"/>
      <c r="AM13" s="195" t="s">
        <v>22</v>
      </c>
      <c r="AN13" s="196"/>
      <c r="AO13" s="196"/>
      <c r="AP13" s="196"/>
      <c r="AQ13" s="197"/>
      <c r="AR13" s="208" t="s">
        <v>23</v>
      </c>
      <c r="AS13" s="209"/>
      <c r="AT13" s="209"/>
      <c r="AU13" s="210"/>
    </row>
    <row r="14" spans="1:47" s="8" customFormat="1" x14ac:dyDescent="0.25">
      <c r="A14" s="181"/>
      <c r="B14" s="161"/>
      <c r="C14" s="183"/>
      <c r="D14" s="160"/>
      <c r="E14" s="188"/>
      <c r="F14" s="188"/>
      <c r="G14" s="161"/>
      <c r="H14" s="193"/>
      <c r="I14" s="193"/>
      <c r="J14" s="193"/>
      <c r="K14" s="193"/>
      <c r="L14" s="193"/>
      <c r="M14" s="193"/>
      <c r="N14" s="193"/>
      <c r="O14" s="193"/>
      <c r="P14" s="193"/>
      <c r="Q14" s="193"/>
      <c r="R14" s="194"/>
      <c r="S14" s="230"/>
      <c r="T14" s="231"/>
      <c r="U14" s="231"/>
      <c r="V14" s="231"/>
      <c r="W14" s="232"/>
      <c r="X14" s="245"/>
      <c r="Y14" s="245"/>
      <c r="Z14" s="245"/>
      <c r="AA14" s="245"/>
      <c r="AB14" s="246"/>
      <c r="AC14" s="198"/>
      <c r="AD14" s="199"/>
      <c r="AE14" s="199"/>
      <c r="AF14" s="199"/>
      <c r="AG14" s="200"/>
      <c r="AH14" s="204"/>
      <c r="AI14" s="205"/>
      <c r="AJ14" s="205"/>
      <c r="AK14" s="205"/>
      <c r="AL14" s="206"/>
      <c r="AM14" s="198"/>
      <c r="AN14" s="199"/>
      <c r="AO14" s="199"/>
      <c r="AP14" s="199"/>
      <c r="AQ14" s="200"/>
      <c r="AR14" s="211"/>
      <c r="AS14" s="212"/>
      <c r="AT14" s="212"/>
      <c r="AU14" s="213"/>
    </row>
    <row r="15" spans="1:47" s="8" customFormat="1" ht="75.75" thickBot="1" x14ac:dyDescent="0.3">
      <c r="A15" s="9" t="s">
        <v>24</v>
      </c>
      <c r="B15" s="10" t="s">
        <v>25</v>
      </c>
      <c r="C15" s="184"/>
      <c r="D15" s="11" t="s">
        <v>26</v>
      </c>
      <c r="E15" s="10" t="s">
        <v>27</v>
      </c>
      <c r="F15" s="129" t="s">
        <v>28</v>
      </c>
      <c r="G15" s="10" t="s">
        <v>29</v>
      </c>
      <c r="H15" s="12" t="s">
        <v>30</v>
      </c>
      <c r="I15" s="12" t="s">
        <v>31</v>
      </c>
      <c r="J15" s="12" t="s">
        <v>32</v>
      </c>
      <c r="K15" s="12" t="s">
        <v>33</v>
      </c>
      <c r="L15" s="12" t="s">
        <v>34</v>
      </c>
      <c r="M15" s="12" t="s">
        <v>35</v>
      </c>
      <c r="N15" s="12" t="s">
        <v>36</v>
      </c>
      <c r="O15" s="12" t="s">
        <v>37</v>
      </c>
      <c r="P15" s="12" t="s">
        <v>38</v>
      </c>
      <c r="Q15" s="12" t="s">
        <v>39</v>
      </c>
      <c r="R15" s="13" t="s">
        <v>40</v>
      </c>
      <c r="S15" s="14" t="s">
        <v>41</v>
      </c>
      <c r="T15" s="15" t="s">
        <v>42</v>
      </c>
      <c r="U15" s="15" t="s">
        <v>43</v>
      </c>
      <c r="V15" s="15" t="s">
        <v>44</v>
      </c>
      <c r="W15" s="16" t="s">
        <v>45</v>
      </c>
      <c r="X15" s="17" t="s">
        <v>46</v>
      </c>
      <c r="Y15" s="18" t="s">
        <v>47</v>
      </c>
      <c r="Z15" s="18" t="s">
        <v>48</v>
      </c>
      <c r="AA15" s="18" t="s">
        <v>49</v>
      </c>
      <c r="AB15" s="19" t="s">
        <v>50</v>
      </c>
      <c r="AC15" s="20" t="s">
        <v>46</v>
      </c>
      <c r="AD15" s="21" t="s">
        <v>47</v>
      </c>
      <c r="AE15" s="21" t="s">
        <v>48</v>
      </c>
      <c r="AF15" s="21" t="s">
        <v>49</v>
      </c>
      <c r="AG15" s="22" t="s">
        <v>50</v>
      </c>
      <c r="AH15" s="23" t="s">
        <v>46</v>
      </c>
      <c r="AI15" s="24" t="s">
        <v>47</v>
      </c>
      <c r="AJ15" s="24" t="s">
        <v>48</v>
      </c>
      <c r="AK15" s="24" t="s">
        <v>49</v>
      </c>
      <c r="AL15" s="25" t="s">
        <v>50</v>
      </c>
      <c r="AM15" s="20" t="s">
        <v>46</v>
      </c>
      <c r="AN15" s="21" t="s">
        <v>47</v>
      </c>
      <c r="AO15" s="21" t="s">
        <v>48</v>
      </c>
      <c r="AP15" s="21" t="s">
        <v>49</v>
      </c>
      <c r="AQ15" s="22" t="s">
        <v>50</v>
      </c>
      <c r="AR15" s="26" t="s">
        <v>46</v>
      </c>
      <c r="AS15" s="27" t="s">
        <v>51</v>
      </c>
      <c r="AT15" s="27" t="s">
        <v>52</v>
      </c>
      <c r="AU15" s="28" t="s">
        <v>53</v>
      </c>
    </row>
    <row r="16" spans="1:47" s="86" customFormat="1" ht="99.75" customHeight="1" x14ac:dyDescent="0.25">
      <c r="A16" s="66">
        <v>4</v>
      </c>
      <c r="B16" s="67" t="s">
        <v>54</v>
      </c>
      <c r="C16" s="68" t="s">
        <v>55</v>
      </c>
      <c r="D16" s="69">
        <v>1</v>
      </c>
      <c r="E16" s="70" t="s">
        <v>56</v>
      </c>
      <c r="F16" s="130" t="s">
        <v>57</v>
      </c>
      <c r="G16" s="71" t="s">
        <v>58</v>
      </c>
      <c r="H16" s="72" t="s">
        <v>59</v>
      </c>
      <c r="I16" s="73" t="s">
        <v>60</v>
      </c>
      <c r="J16" s="74" t="s">
        <v>61</v>
      </c>
      <c r="K16" s="69" t="s">
        <v>62</v>
      </c>
      <c r="L16" s="67" t="s">
        <v>63</v>
      </c>
      <c r="M16" s="75">
        <v>0</v>
      </c>
      <c r="N16" s="75">
        <v>0.05</v>
      </c>
      <c r="O16" s="75">
        <v>0.1</v>
      </c>
      <c r="P16" s="75">
        <v>0.15</v>
      </c>
      <c r="Q16" s="75">
        <f t="shared" ref="Q16:Q23" si="0">+P16</f>
        <v>0.15</v>
      </c>
      <c r="R16" s="76" t="s">
        <v>64</v>
      </c>
      <c r="S16" s="77" t="s">
        <v>65</v>
      </c>
      <c r="T16" s="72" t="s">
        <v>66</v>
      </c>
      <c r="U16" s="67" t="s">
        <v>67</v>
      </c>
      <c r="V16" s="78" t="s">
        <v>68</v>
      </c>
      <c r="W16" s="79" t="s">
        <v>69</v>
      </c>
      <c r="X16" s="80">
        <f t="shared" ref="X16:X30" si="1">+M16</f>
        <v>0</v>
      </c>
      <c r="Y16" s="81"/>
      <c r="Z16" s="82">
        <f t="shared" ref="Z16:Z30" si="2">IFERROR((Y16/X16),0)</f>
        <v>0</v>
      </c>
      <c r="AA16" s="69"/>
      <c r="AB16" s="83"/>
      <c r="AC16" s="80">
        <f t="shared" ref="AC16:AC30" si="3">+N16</f>
        <v>0.05</v>
      </c>
      <c r="AD16" s="81"/>
      <c r="AE16" s="82">
        <f t="shared" ref="AE16:AE30" si="4">IFERROR((AD16/AC16),0)</f>
        <v>0</v>
      </c>
      <c r="AF16" s="69"/>
      <c r="AG16" s="83"/>
      <c r="AH16" s="80">
        <f t="shared" ref="AH16:AH30" si="5">+O16</f>
        <v>0.1</v>
      </c>
      <c r="AI16" s="81"/>
      <c r="AJ16" s="82">
        <f t="shared" ref="AJ16:AJ30" si="6">IFERROR((AI16/AH16),0)</f>
        <v>0</v>
      </c>
      <c r="AK16" s="69"/>
      <c r="AL16" s="83"/>
      <c r="AM16" s="80">
        <f t="shared" ref="AM16:AM30" si="7">+P16</f>
        <v>0.15</v>
      </c>
      <c r="AN16" s="81"/>
      <c r="AO16" s="82">
        <f t="shared" ref="AO16:AO30" si="8">IFERROR((AN16/AM16),0)</f>
        <v>0</v>
      </c>
      <c r="AP16" s="69"/>
      <c r="AQ16" s="83"/>
      <c r="AR16" s="84">
        <f t="shared" ref="AR16:AR30" si="9">+Q16</f>
        <v>0.15</v>
      </c>
      <c r="AS16" s="85">
        <f>+Y16+AD16+AI16+AN16</f>
        <v>0</v>
      </c>
      <c r="AT16" s="82">
        <f>IFERROR((AS16/AR16),0)</f>
        <v>0</v>
      </c>
      <c r="AU16" s="83"/>
    </row>
    <row r="17" spans="1:47" s="86" customFormat="1" ht="88.5" customHeight="1" x14ac:dyDescent="0.25">
      <c r="A17" s="87">
        <v>4</v>
      </c>
      <c r="B17" s="72" t="s">
        <v>54</v>
      </c>
      <c r="C17" s="75" t="s">
        <v>70</v>
      </c>
      <c r="D17" s="71">
        <v>2</v>
      </c>
      <c r="E17" s="88" t="s">
        <v>71</v>
      </c>
      <c r="F17" s="131" t="s">
        <v>72</v>
      </c>
      <c r="G17" s="71" t="s">
        <v>58</v>
      </c>
      <c r="H17" s="88" t="s">
        <v>73</v>
      </c>
      <c r="I17" s="88" t="s">
        <v>74</v>
      </c>
      <c r="J17" s="89">
        <v>0.6</v>
      </c>
      <c r="K17" s="90" t="s">
        <v>62</v>
      </c>
      <c r="L17" s="67" t="s">
        <v>63</v>
      </c>
      <c r="M17" s="91">
        <v>0.12</v>
      </c>
      <c r="N17" s="91">
        <v>0.34</v>
      </c>
      <c r="O17" s="92">
        <v>0.51</v>
      </c>
      <c r="P17" s="92">
        <v>0.68</v>
      </c>
      <c r="Q17" s="93">
        <f t="shared" si="0"/>
        <v>0.68</v>
      </c>
      <c r="R17" s="94" t="s">
        <v>75</v>
      </c>
      <c r="S17" s="95" t="s">
        <v>76</v>
      </c>
      <c r="T17" s="88" t="s">
        <v>77</v>
      </c>
      <c r="U17" s="67" t="s">
        <v>67</v>
      </c>
      <c r="V17" s="96" t="s">
        <v>68</v>
      </c>
      <c r="W17" s="94" t="s">
        <v>78</v>
      </c>
      <c r="X17" s="80">
        <f t="shared" si="1"/>
        <v>0.12</v>
      </c>
      <c r="Y17" s="75"/>
      <c r="Z17" s="82">
        <f t="shared" si="2"/>
        <v>0</v>
      </c>
      <c r="AA17" s="71"/>
      <c r="AB17" s="97"/>
      <c r="AC17" s="80">
        <f t="shared" si="3"/>
        <v>0.34</v>
      </c>
      <c r="AD17" s="75"/>
      <c r="AE17" s="82">
        <f t="shared" si="4"/>
        <v>0</v>
      </c>
      <c r="AF17" s="71"/>
      <c r="AG17" s="97"/>
      <c r="AH17" s="80">
        <f t="shared" si="5"/>
        <v>0.51</v>
      </c>
      <c r="AI17" s="75"/>
      <c r="AJ17" s="82">
        <f t="shared" si="6"/>
        <v>0</v>
      </c>
      <c r="AK17" s="71"/>
      <c r="AL17" s="97"/>
      <c r="AM17" s="80">
        <f t="shared" si="7"/>
        <v>0.68</v>
      </c>
      <c r="AN17" s="75"/>
      <c r="AO17" s="82">
        <f t="shared" si="8"/>
        <v>0</v>
      </c>
      <c r="AP17" s="71"/>
      <c r="AQ17" s="97"/>
      <c r="AR17" s="84">
        <f t="shared" si="9"/>
        <v>0.68</v>
      </c>
      <c r="AS17" s="85">
        <f t="shared" ref="AS17:AS30" si="10">+Y17+AD17+AI17+AN17</f>
        <v>0</v>
      </c>
      <c r="AT17" s="82">
        <f t="shared" ref="AT17:AT30" si="11">IFERROR((AS17/AR17),0)</f>
        <v>0</v>
      </c>
      <c r="AU17" s="97"/>
    </row>
    <row r="18" spans="1:47" s="86" customFormat="1" ht="126" customHeight="1" x14ac:dyDescent="0.25">
      <c r="A18" s="87">
        <v>4</v>
      </c>
      <c r="B18" s="72" t="s">
        <v>54</v>
      </c>
      <c r="C18" s="75" t="s">
        <v>70</v>
      </c>
      <c r="D18" s="71">
        <v>3</v>
      </c>
      <c r="E18" s="88" t="s">
        <v>79</v>
      </c>
      <c r="F18" s="131" t="s">
        <v>72</v>
      </c>
      <c r="G18" s="71" t="s">
        <v>58</v>
      </c>
      <c r="H18" s="88" t="s">
        <v>80</v>
      </c>
      <c r="I18" s="88" t="s">
        <v>81</v>
      </c>
      <c r="J18" s="89">
        <v>0.6</v>
      </c>
      <c r="K18" s="90" t="s">
        <v>62</v>
      </c>
      <c r="L18" s="67" t="s">
        <v>63</v>
      </c>
      <c r="M18" s="75">
        <v>0.12</v>
      </c>
      <c r="N18" s="75">
        <v>0.3</v>
      </c>
      <c r="O18" s="75">
        <v>0.48</v>
      </c>
      <c r="P18" s="75">
        <v>0.65</v>
      </c>
      <c r="Q18" s="75">
        <f t="shared" si="0"/>
        <v>0.65</v>
      </c>
      <c r="R18" s="94" t="s">
        <v>75</v>
      </c>
      <c r="S18" s="95" t="s">
        <v>76</v>
      </c>
      <c r="T18" s="88" t="s">
        <v>77</v>
      </c>
      <c r="U18" s="67" t="s">
        <v>67</v>
      </c>
      <c r="V18" s="96" t="s">
        <v>68</v>
      </c>
      <c r="W18" s="94" t="s">
        <v>78</v>
      </c>
      <c r="X18" s="80">
        <f t="shared" si="1"/>
        <v>0.12</v>
      </c>
      <c r="Y18" s="75"/>
      <c r="Z18" s="82">
        <f t="shared" si="2"/>
        <v>0</v>
      </c>
      <c r="AA18" s="71"/>
      <c r="AB18" s="97"/>
      <c r="AC18" s="80">
        <f t="shared" si="3"/>
        <v>0.3</v>
      </c>
      <c r="AD18" s="75"/>
      <c r="AE18" s="82">
        <f t="shared" si="4"/>
        <v>0</v>
      </c>
      <c r="AF18" s="71"/>
      <c r="AG18" s="97"/>
      <c r="AH18" s="80">
        <f t="shared" si="5"/>
        <v>0.48</v>
      </c>
      <c r="AI18" s="75"/>
      <c r="AJ18" s="82">
        <f t="shared" si="6"/>
        <v>0</v>
      </c>
      <c r="AK18" s="71"/>
      <c r="AL18" s="97"/>
      <c r="AM18" s="80">
        <f t="shared" si="7"/>
        <v>0.65</v>
      </c>
      <c r="AN18" s="75"/>
      <c r="AO18" s="82">
        <f t="shared" si="8"/>
        <v>0</v>
      </c>
      <c r="AP18" s="71"/>
      <c r="AQ18" s="97"/>
      <c r="AR18" s="84">
        <f t="shared" si="9"/>
        <v>0.65</v>
      </c>
      <c r="AS18" s="85">
        <f t="shared" si="10"/>
        <v>0</v>
      </c>
      <c r="AT18" s="82">
        <f t="shared" si="11"/>
        <v>0</v>
      </c>
      <c r="AU18" s="97"/>
    </row>
    <row r="19" spans="1:47" s="86" customFormat="1" ht="88.5" customHeight="1" x14ac:dyDescent="0.25">
      <c r="A19" s="87">
        <v>4</v>
      </c>
      <c r="B19" s="72" t="s">
        <v>54</v>
      </c>
      <c r="C19" s="75" t="s">
        <v>70</v>
      </c>
      <c r="D19" s="71">
        <v>4</v>
      </c>
      <c r="E19" s="88" t="s">
        <v>82</v>
      </c>
      <c r="F19" s="130" t="s">
        <v>57</v>
      </c>
      <c r="G19" s="71" t="s">
        <v>58</v>
      </c>
      <c r="H19" s="88" t="s">
        <v>83</v>
      </c>
      <c r="I19" s="88" t="s">
        <v>84</v>
      </c>
      <c r="J19" s="98">
        <v>0.96489999999999998</v>
      </c>
      <c r="K19" s="90" t="s">
        <v>62</v>
      </c>
      <c r="L19" s="67" t="s">
        <v>63</v>
      </c>
      <c r="M19" s="75">
        <v>0.2</v>
      </c>
      <c r="N19" s="75">
        <v>0.4</v>
      </c>
      <c r="O19" s="75">
        <v>0.6</v>
      </c>
      <c r="P19" s="75">
        <v>0.95</v>
      </c>
      <c r="Q19" s="75">
        <f t="shared" si="0"/>
        <v>0.95</v>
      </c>
      <c r="R19" s="94" t="s">
        <v>75</v>
      </c>
      <c r="S19" s="95" t="s">
        <v>76</v>
      </c>
      <c r="T19" s="88" t="s">
        <v>77</v>
      </c>
      <c r="U19" s="67" t="s">
        <v>67</v>
      </c>
      <c r="V19" s="96" t="s">
        <v>68</v>
      </c>
      <c r="W19" s="94" t="s">
        <v>85</v>
      </c>
      <c r="X19" s="80">
        <f t="shared" si="1"/>
        <v>0.2</v>
      </c>
      <c r="Y19" s="75"/>
      <c r="Z19" s="82">
        <f t="shared" si="2"/>
        <v>0</v>
      </c>
      <c r="AA19" s="71"/>
      <c r="AB19" s="97"/>
      <c r="AC19" s="80">
        <f t="shared" si="3"/>
        <v>0.4</v>
      </c>
      <c r="AD19" s="75"/>
      <c r="AE19" s="82">
        <f t="shared" si="4"/>
        <v>0</v>
      </c>
      <c r="AF19" s="71"/>
      <c r="AG19" s="97"/>
      <c r="AH19" s="80">
        <f t="shared" si="5"/>
        <v>0.6</v>
      </c>
      <c r="AI19" s="75"/>
      <c r="AJ19" s="82">
        <f t="shared" si="6"/>
        <v>0</v>
      </c>
      <c r="AK19" s="71"/>
      <c r="AL19" s="97"/>
      <c r="AM19" s="80">
        <f t="shared" si="7"/>
        <v>0.95</v>
      </c>
      <c r="AN19" s="75"/>
      <c r="AO19" s="82">
        <f t="shared" si="8"/>
        <v>0</v>
      </c>
      <c r="AP19" s="71"/>
      <c r="AQ19" s="97"/>
      <c r="AR19" s="84">
        <f t="shared" si="9"/>
        <v>0.95</v>
      </c>
      <c r="AS19" s="85">
        <f t="shared" si="10"/>
        <v>0</v>
      </c>
      <c r="AT19" s="82">
        <f t="shared" si="11"/>
        <v>0</v>
      </c>
      <c r="AU19" s="97"/>
    </row>
    <row r="20" spans="1:47" s="86" customFormat="1" ht="88.5" customHeight="1" x14ac:dyDescent="0.25">
      <c r="A20" s="87">
        <v>4</v>
      </c>
      <c r="B20" s="72" t="s">
        <v>54</v>
      </c>
      <c r="C20" s="75" t="s">
        <v>70</v>
      </c>
      <c r="D20" s="71">
        <v>5</v>
      </c>
      <c r="E20" s="72" t="s">
        <v>86</v>
      </c>
      <c r="F20" s="131" t="s">
        <v>72</v>
      </c>
      <c r="G20" s="71" t="s">
        <v>58</v>
      </c>
      <c r="H20" s="72" t="s">
        <v>87</v>
      </c>
      <c r="I20" s="72" t="s">
        <v>88</v>
      </c>
      <c r="J20" s="93">
        <v>0.25</v>
      </c>
      <c r="K20" s="71" t="s">
        <v>62</v>
      </c>
      <c r="L20" s="67" t="s">
        <v>63</v>
      </c>
      <c r="M20" s="75">
        <v>0.08</v>
      </c>
      <c r="N20" s="75">
        <v>0.2</v>
      </c>
      <c r="O20" s="75">
        <v>0.3</v>
      </c>
      <c r="P20" s="75">
        <v>0.45</v>
      </c>
      <c r="Q20" s="75">
        <f t="shared" si="0"/>
        <v>0.45</v>
      </c>
      <c r="R20" s="76" t="s">
        <v>75</v>
      </c>
      <c r="S20" s="77" t="s">
        <v>76</v>
      </c>
      <c r="T20" s="88" t="s">
        <v>77</v>
      </c>
      <c r="U20" s="67" t="s">
        <v>67</v>
      </c>
      <c r="V20" s="96" t="s">
        <v>68</v>
      </c>
      <c r="W20" s="94" t="s">
        <v>85</v>
      </c>
      <c r="X20" s="80">
        <f t="shared" si="1"/>
        <v>0.08</v>
      </c>
      <c r="Y20" s="75"/>
      <c r="Z20" s="82">
        <f t="shared" si="2"/>
        <v>0</v>
      </c>
      <c r="AA20" s="71"/>
      <c r="AB20" s="97"/>
      <c r="AC20" s="80">
        <f t="shared" si="3"/>
        <v>0.2</v>
      </c>
      <c r="AD20" s="75"/>
      <c r="AE20" s="82">
        <f t="shared" si="4"/>
        <v>0</v>
      </c>
      <c r="AF20" s="71"/>
      <c r="AG20" s="97"/>
      <c r="AH20" s="80">
        <f t="shared" si="5"/>
        <v>0.3</v>
      </c>
      <c r="AI20" s="75"/>
      <c r="AJ20" s="82">
        <f t="shared" si="6"/>
        <v>0</v>
      </c>
      <c r="AK20" s="71"/>
      <c r="AL20" s="97"/>
      <c r="AM20" s="80">
        <f t="shared" si="7"/>
        <v>0.45</v>
      </c>
      <c r="AN20" s="75"/>
      <c r="AO20" s="82">
        <f t="shared" si="8"/>
        <v>0</v>
      </c>
      <c r="AP20" s="71"/>
      <c r="AQ20" s="97"/>
      <c r="AR20" s="84">
        <f t="shared" si="9"/>
        <v>0.45</v>
      </c>
      <c r="AS20" s="85">
        <f t="shared" si="10"/>
        <v>0</v>
      </c>
      <c r="AT20" s="82">
        <f t="shared" si="11"/>
        <v>0</v>
      </c>
      <c r="AU20" s="97"/>
    </row>
    <row r="21" spans="1:47" s="86" customFormat="1" ht="88.5" customHeight="1" x14ac:dyDescent="0.25">
      <c r="A21" s="87">
        <v>4</v>
      </c>
      <c r="B21" s="72" t="s">
        <v>54</v>
      </c>
      <c r="C21" s="75" t="s">
        <v>70</v>
      </c>
      <c r="D21" s="71">
        <v>6</v>
      </c>
      <c r="E21" s="88" t="s">
        <v>89</v>
      </c>
      <c r="F21" s="131" t="s">
        <v>90</v>
      </c>
      <c r="G21" s="90" t="s">
        <v>91</v>
      </c>
      <c r="H21" s="88" t="s">
        <v>92</v>
      </c>
      <c r="I21" s="88" t="s">
        <v>93</v>
      </c>
      <c r="J21" s="89">
        <v>0.95</v>
      </c>
      <c r="K21" s="90" t="s">
        <v>94</v>
      </c>
      <c r="L21" s="67" t="s">
        <v>63</v>
      </c>
      <c r="M21" s="75">
        <v>0.98</v>
      </c>
      <c r="N21" s="75">
        <v>1</v>
      </c>
      <c r="O21" s="75">
        <v>1</v>
      </c>
      <c r="P21" s="75">
        <v>1</v>
      </c>
      <c r="Q21" s="75">
        <f t="shared" si="0"/>
        <v>1</v>
      </c>
      <c r="R21" s="94" t="s">
        <v>75</v>
      </c>
      <c r="S21" s="95" t="s">
        <v>95</v>
      </c>
      <c r="T21" s="88" t="s">
        <v>96</v>
      </c>
      <c r="U21" s="67" t="s">
        <v>67</v>
      </c>
      <c r="V21" s="96" t="s">
        <v>68</v>
      </c>
      <c r="W21" s="99" t="s">
        <v>97</v>
      </c>
      <c r="X21" s="80">
        <f t="shared" si="1"/>
        <v>0.98</v>
      </c>
      <c r="Y21" s="75"/>
      <c r="Z21" s="82">
        <f t="shared" si="2"/>
        <v>0</v>
      </c>
      <c r="AA21" s="71"/>
      <c r="AB21" s="97"/>
      <c r="AC21" s="80">
        <f t="shared" si="3"/>
        <v>1</v>
      </c>
      <c r="AD21" s="75"/>
      <c r="AE21" s="82">
        <f t="shared" si="4"/>
        <v>0</v>
      </c>
      <c r="AF21" s="71"/>
      <c r="AG21" s="97"/>
      <c r="AH21" s="80">
        <f t="shared" si="5"/>
        <v>1</v>
      </c>
      <c r="AI21" s="75"/>
      <c r="AJ21" s="82">
        <f t="shared" si="6"/>
        <v>0</v>
      </c>
      <c r="AK21" s="71"/>
      <c r="AL21" s="97"/>
      <c r="AM21" s="80">
        <f t="shared" si="7"/>
        <v>1</v>
      </c>
      <c r="AN21" s="75"/>
      <c r="AO21" s="82">
        <f t="shared" si="8"/>
        <v>0</v>
      </c>
      <c r="AP21" s="71"/>
      <c r="AQ21" s="97"/>
      <c r="AR21" s="84">
        <f t="shared" si="9"/>
        <v>1</v>
      </c>
      <c r="AS21" s="85">
        <f t="shared" si="10"/>
        <v>0</v>
      </c>
      <c r="AT21" s="82">
        <f t="shared" si="11"/>
        <v>0</v>
      </c>
      <c r="AU21" s="97"/>
    </row>
    <row r="22" spans="1:47" s="86" customFormat="1" ht="88.5" customHeight="1" x14ac:dyDescent="0.25">
      <c r="A22" s="87">
        <v>4</v>
      </c>
      <c r="B22" s="72" t="s">
        <v>54</v>
      </c>
      <c r="C22" s="75" t="s">
        <v>70</v>
      </c>
      <c r="D22" s="71">
        <v>7</v>
      </c>
      <c r="E22" s="88" t="s">
        <v>98</v>
      </c>
      <c r="F22" s="131" t="s">
        <v>57</v>
      </c>
      <c r="G22" s="71" t="s">
        <v>58</v>
      </c>
      <c r="H22" s="88" t="s">
        <v>99</v>
      </c>
      <c r="I22" s="88" t="s">
        <v>100</v>
      </c>
      <c r="J22" s="89">
        <v>1</v>
      </c>
      <c r="K22" s="90" t="s">
        <v>94</v>
      </c>
      <c r="L22" s="67" t="s">
        <v>63</v>
      </c>
      <c r="M22" s="91">
        <v>1</v>
      </c>
      <c r="N22" s="91">
        <v>1</v>
      </c>
      <c r="O22" s="91">
        <v>1</v>
      </c>
      <c r="P22" s="91">
        <v>1</v>
      </c>
      <c r="Q22" s="93">
        <f t="shared" si="0"/>
        <v>1</v>
      </c>
      <c r="R22" s="94" t="s">
        <v>75</v>
      </c>
      <c r="S22" s="95" t="s">
        <v>95</v>
      </c>
      <c r="T22" s="100" t="s">
        <v>101</v>
      </c>
      <c r="U22" s="67" t="s">
        <v>67</v>
      </c>
      <c r="V22" s="96" t="s">
        <v>68</v>
      </c>
      <c r="W22" s="99" t="s">
        <v>102</v>
      </c>
      <c r="X22" s="80">
        <f t="shared" si="1"/>
        <v>1</v>
      </c>
      <c r="Y22" s="75"/>
      <c r="Z22" s="82">
        <f t="shared" si="2"/>
        <v>0</v>
      </c>
      <c r="AA22" s="71"/>
      <c r="AB22" s="97"/>
      <c r="AC22" s="80">
        <f t="shared" si="3"/>
        <v>1</v>
      </c>
      <c r="AD22" s="75"/>
      <c r="AE22" s="82">
        <f t="shared" si="4"/>
        <v>0</v>
      </c>
      <c r="AF22" s="71"/>
      <c r="AG22" s="97"/>
      <c r="AH22" s="80">
        <f t="shared" si="5"/>
        <v>1</v>
      </c>
      <c r="AI22" s="75"/>
      <c r="AJ22" s="82">
        <f t="shared" si="6"/>
        <v>0</v>
      </c>
      <c r="AK22" s="71"/>
      <c r="AL22" s="97"/>
      <c r="AM22" s="80">
        <f t="shared" si="7"/>
        <v>1</v>
      </c>
      <c r="AN22" s="75"/>
      <c r="AO22" s="82">
        <f t="shared" si="8"/>
        <v>0</v>
      </c>
      <c r="AP22" s="71"/>
      <c r="AQ22" s="97"/>
      <c r="AR22" s="84">
        <f t="shared" si="9"/>
        <v>1</v>
      </c>
      <c r="AS22" s="85">
        <f t="shared" si="10"/>
        <v>0</v>
      </c>
      <c r="AT22" s="82">
        <f t="shared" si="11"/>
        <v>0</v>
      </c>
      <c r="AU22" s="97"/>
    </row>
    <row r="23" spans="1:47" s="86" customFormat="1" ht="88.5" customHeight="1" x14ac:dyDescent="0.25">
      <c r="A23" s="87">
        <v>4</v>
      </c>
      <c r="B23" s="72" t="s">
        <v>54</v>
      </c>
      <c r="C23" s="75" t="s">
        <v>70</v>
      </c>
      <c r="D23" s="71">
        <v>8</v>
      </c>
      <c r="E23" s="88" t="s">
        <v>103</v>
      </c>
      <c r="F23" s="131" t="s">
        <v>57</v>
      </c>
      <c r="G23" s="71" t="s">
        <v>58</v>
      </c>
      <c r="H23" s="88" t="s">
        <v>104</v>
      </c>
      <c r="I23" s="88" t="s">
        <v>105</v>
      </c>
      <c r="J23" s="89">
        <v>0.95</v>
      </c>
      <c r="K23" s="90" t="s">
        <v>94</v>
      </c>
      <c r="L23" s="67" t="s">
        <v>63</v>
      </c>
      <c r="M23" s="91">
        <v>0.95</v>
      </c>
      <c r="N23" s="91">
        <v>1</v>
      </c>
      <c r="O23" s="91">
        <v>1</v>
      </c>
      <c r="P23" s="91">
        <v>1</v>
      </c>
      <c r="Q23" s="93">
        <f t="shared" si="0"/>
        <v>1</v>
      </c>
      <c r="R23" s="94" t="s">
        <v>75</v>
      </c>
      <c r="S23" s="101" t="s">
        <v>106</v>
      </c>
      <c r="T23" s="88" t="s">
        <v>101</v>
      </c>
      <c r="U23" s="67" t="s">
        <v>67</v>
      </c>
      <c r="V23" s="96" t="s">
        <v>107</v>
      </c>
      <c r="W23" s="99" t="s">
        <v>101</v>
      </c>
      <c r="X23" s="80">
        <f t="shared" si="1"/>
        <v>0.95</v>
      </c>
      <c r="Y23" s="75"/>
      <c r="Z23" s="82">
        <f t="shared" si="2"/>
        <v>0</v>
      </c>
      <c r="AA23" s="71"/>
      <c r="AB23" s="97"/>
      <c r="AC23" s="80">
        <f t="shared" si="3"/>
        <v>1</v>
      </c>
      <c r="AD23" s="75"/>
      <c r="AE23" s="82">
        <f t="shared" si="4"/>
        <v>0</v>
      </c>
      <c r="AF23" s="71"/>
      <c r="AG23" s="97"/>
      <c r="AH23" s="80">
        <f t="shared" si="5"/>
        <v>1</v>
      </c>
      <c r="AI23" s="75"/>
      <c r="AJ23" s="82">
        <f t="shared" si="6"/>
        <v>0</v>
      </c>
      <c r="AK23" s="71"/>
      <c r="AL23" s="97"/>
      <c r="AM23" s="80">
        <f t="shared" si="7"/>
        <v>1</v>
      </c>
      <c r="AN23" s="75"/>
      <c r="AO23" s="82">
        <f t="shared" si="8"/>
        <v>0</v>
      </c>
      <c r="AP23" s="71"/>
      <c r="AQ23" s="97"/>
      <c r="AR23" s="84">
        <f t="shared" si="9"/>
        <v>1</v>
      </c>
      <c r="AS23" s="85">
        <f t="shared" si="10"/>
        <v>0</v>
      </c>
      <c r="AT23" s="82">
        <f t="shared" si="11"/>
        <v>0</v>
      </c>
      <c r="AU23" s="97"/>
    </row>
    <row r="24" spans="1:47" s="86" customFormat="1" ht="88.5" customHeight="1" x14ac:dyDescent="0.25">
      <c r="A24" s="87">
        <v>4</v>
      </c>
      <c r="B24" s="72" t="s">
        <v>54</v>
      </c>
      <c r="C24" s="71" t="s">
        <v>108</v>
      </c>
      <c r="D24" s="71">
        <v>9</v>
      </c>
      <c r="E24" s="102" t="s">
        <v>109</v>
      </c>
      <c r="F24" s="131" t="s">
        <v>110</v>
      </c>
      <c r="G24" s="90" t="s">
        <v>91</v>
      </c>
      <c r="H24" s="102" t="s">
        <v>111</v>
      </c>
      <c r="I24" s="102" t="s">
        <v>112</v>
      </c>
      <c r="J24" s="71" t="s">
        <v>113</v>
      </c>
      <c r="K24" s="103" t="s">
        <v>114</v>
      </c>
      <c r="L24" s="102" t="s">
        <v>115</v>
      </c>
      <c r="M24" s="71">
        <v>2160</v>
      </c>
      <c r="N24" s="71">
        <v>2160</v>
      </c>
      <c r="O24" s="71">
        <v>2160</v>
      </c>
      <c r="P24" s="71">
        <v>2160</v>
      </c>
      <c r="Q24" s="104">
        <f t="shared" ref="Q24:Q30" si="12">SUM(M24:P24)</f>
        <v>8640</v>
      </c>
      <c r="R24" s="105" t="s">
        <v>75</v>
      </c>
      <c r="S24" s="106" t="s">
        <v>116</v>
      </c>
      <c r="T24" s="102" t="s">
        <v>117</v>
      </c>
      <c r="U24" s="102" t="s">
        <v>118</v>
      </c>
      <c r="V24" s="107" t="s">
        <v>119</v>
      </c>
      <c r="W24" s="108" t="s">
        <v>120</v>
      </c>
      <c r="X24" s="109">
        <f t="shared" si="1"/>
        <v>2160</v>
      </c>
      <c r="Y24" s="104"/>
      <c r="Z24" s="82">
        <f t="shared" si="2"/>
        <v>0</v>
      </c>
      <c r="AA24" s="71"/>
      <c r="AB24" s="97"/>
      <c r="AC24" s="109">
        <f t="shared" si="3"/>
        <v>2160</v>
      </c>
      <c r="AD24" s="104"/>
      <c r="AE24" s="82">
        <f t="shared" si="4"/>
        <v>0</v>
      </c>
      <c r="AF24" s="71"/>
      <c r="AG24" s="97"/>
      <c r="AH24" s="109">
        <f t="shared" si="5"/>
        <v>2160</v>
      </c>
      <c r="AI24" s="104"/>
      <c r="AJ24" s="82">
        <f t="shared" si="6"/>
        <v>0</v>
      </c>
      <c r="AK24" s="71"/>
      <c r="AL24" s="97"/>
      <c r="AM24" s="109">
        <f t="shared" si="7"/>
        <v>2160</v>
      </c>
      <c r="AN24" s="104"/>
      <c r="AO24" s="82">
        <f t="shared" si="8"/>
        <v>0</v>
      </c>
      <c r="AP24" s="71"/>
      <c r="AQ24" s="97"/>
      <c r="AR24" s="110">
        <f t="shared" si="9"/>
        <v>8640</v>
      </c>
      <c r="AS24" s="111">
        <f t="shared" si="10"/>
        <v>0</v>
      </c>
      <c r="AT24" s="82">
        <f t="shared" si="11"/>
        <v>0</v>
      </c>
      <c r="AU24" s="97"/>
    </row>
    <row r="25" spans="1:47" s="86" customFormat="1" ht="88.5" customHeight="1" x14ac:dyDescent="0.25">
      <c r="A25" s="87">
        <v>4</v>
      </c>
      <c r="B25" s="72" t="s">
        <v>54</v>
      </c>
      <c r="C25" s="71" t="s">
        <v>108</v>
      </c>
      <c r="D25" s="71">
        <v>10</v>
      </c>
      <c r="E25" s="102" t="s">
        <v>121</v>
      </c>
      <c r="F25" s="131" t="s">
        <v>110</v>
      </c>
      <c r="G25" s="71" t="s">
        <v>58</v>
      </c>
      <c r="H25" s="102" t="s">
        <v>122</v>
      </c>
      <c r="I25" s="102" t="s">
        <v>123</v>
      </c>
      <c r="J25" s="71" t="s">
        <v>113</v>
      </c>
      <c r="K25" s="103" t="s">
        <v>114</v>
      </c>
      <c r="L25" s="102" t="s">
        <v>124</v>
      </c>
      <c r="M25" s="71">
        <v>1080</v>
      </c>
      <c r="N25" s="71">
        <v>1080</v>
      </c>
      <c r="O25" s="71">
        <v>1080</v>
      </c>
      <c r="P25" s="71">
        <v>1080</v>
      </c>
      <c r="Q25" s="104">
        <f t="shared" si="12"/>
        <v>4320</v>
      </c>
      <c r="R25" s="105" t="s">
        <v>75</v>
      </c>
      <c r="S25" s="106" t="s">
        <v>125</v>
      </c>
      <c r="T25" s="102" t="s">
        <v>117</v>
      </c>
      <c r="U25" s="102" t="s">
        <v>118</v>
      </c>
      <c r="V25" s="107" t="s">
        <v>119</v>
      </c>
      <c r="W25" s="108" t="s">
        <v>120</v>
      </c>
      <c r="X25" s="109">
        <f t="shared" si="1"/>
        <v>1080</v>
      </c>
      <c r="Y25" s="104"/>
      <c r="Z25" s="82">
        <f t="shared" si="2"/>
        <v>0</v>
      </c>
      <c r="AA25" s="71"/>
      <c r="AB25" s="97"/>
      <c r="AC25" s="109">
        <f t="shared" si="3"/>
        <v>1080</v>
      </c>
      <c r="AD25" s="104"/>
      <c r="AE25" s="82">
        <f t="shared" si="4"/>
        <v>0</v>
      </c>
      <c r="AF25" s="71"/>
      <c r="AG25" s="97"/>
      <c r="AH25" s="109">
        <f t="shared" si="5"/>
        <v>1080</v>
      </c>
      <c r="AI25" s="104"/>
      <c r="AJ25" s="82">
        <f t="shared" si="6"/>
        <v>0</v>
      </c>
      <c r="AK25" s="71"/>
      <c r="AL25" s="97"/>
      <c r="AM25" s="109">
        <f t="shared" si="7"/>
        <v>1080</v>
      </c>
      <c r="AN25" s="104"/>
      <c r="AO25" s="82">
        <f t="shared" si="8"/>
        <v>0</v>
      </c>
      <c r="AP25" s="71"/>
      <c r="AQ25" s="97"/>
      <c r="AR25" s="110">
        <f t="shared" si="9"/>
        <v>4320</v>
      </c>
      <c r="AS25" s="111">
        <f t="shared" si="10"/>
        <v>0</v>
      </c>
      <c r="AT25" s="82">
        <f t="shared" si="11"/>
        <v>0</v>
      </c>
      <c r="AU25" s="97"/>
    </row>
    <row r="26" spans="1:47" s="86" customFormat="1" ht="88.5" customHeight="1" x14ac:dyDescent="0.25">
      <c r="A26" s="87">
        <v>4</v>
      </c>
      <c r="B26" s="72" t="s">
        <v>54</v>
      </c>
      <c r="C26" s="71" t="s">
        <v>108</v>
      </c>
      <c r="D26" s="71">
        <v>11</v>
      </c>
      <c r="E26" s="102" t="s">
        <v>126</v>
      </c>
      <c r="F26" s="131" t="s">
        <v>127</v>
      </c>
      <c r="G26" s="71" t="s">
        <v>58</v>
      </c>
      <c r="H26" s="102" t="s">
        <v>128</v>
      </c>
      <c r="I26" s="102" t="s">
        <v>129</v>
      </c>
      <c r="J26" s="71" t="s">
        <v>113</v>
      </c>
      <c r="K26" s="103" t="s">
        <v>114</v>
      </c>
      <c r="L26" s="102" t="s">
        <v>130</v>
      </c>
      <c r="M26" s="71">
        <v>33</v>
      </c>
      <c r="N26" s="71">
        <v>66</v>
      </c>
      <c r="O26" s="71">
        <v>77</v>
      </c>
      <c r="P26" s="71">
        <v>44</v>
      </c>
      <c r="Q26" s="104">
        <f t="shared" si="12"/>
        <v>220</v>
      </c>
      <c r="R26" s="105" t="s">
        <v>75</v>
      </c>
      <c r="S26" s="106" t="s">
        <v>131</v>
      </c>
      <c r="T26" s="102" t="s">
        <v>132</v>
      </c>
      <c r="U26" s="102" t="s">
        <v>118</v>
      </c>
      <c r="V26" s="107" t="s">
        <v>119</v>
      </c>
      <c r="W26" s="108" t="s">
        <v>133</v>
      </c>
      <c r="X26" s="109">
        <f t="shared" si="1"/>
        <v>33</v>
      </c>
      <c r="Y26" s="104"/>
      <c r="Z26" s="82">
        <f t="shared" si="2"/>
        <v>0</v>
      </c>
      <c r="AA26" s="71"/>
      <c r="AB26" s="97"/>
      <c r="AC26" s="109">
        <f t="shared" si="3"/>
        <v>66</v>
      </c>
      <c r="AD26" s="104"/>
      <c r="AE26" s="82">
        <f t="shared" si="4"/>
        <v>0</v>
      </c>
      <c r="AF26" s="71"/>
      <c r="AG26" s="97"/>
      <c r="AH26" s="109">
        <f t="shared" si="5"/>
        <v>77</v>
      </c>
      <c r="AI26" s="104"/>
      <c r="AJ26" s="82">
        <f t="shared" si="6"/>
        <v>0</v>
      </c>
      <c r="AK26" s="71"/>
      <c r="AL26" s="97"/>
      <c r="AM26" s="109">
        <f t="shared" si="7"/>
        <v>44</v>
      </c>
      <c r="AN26" s="104"/>
      <c r="AO26" s="82">
        <f t="shared" si="8"/>
        <v>0</v>
      </c>
      <c r="AP26" s="71"/>
      <c r="AQ26" s="97"/>
      <c r="AR26" s="110">
        <f t="shared" si="9"/>
        <v>220</v>
      </c>
      <c r="AS26" s="111">
        <f t="shared" si="10"/>
        <v>0</v>
      </c>
      <c r="AT26" s="82">
        <f t="shared" si="11"/>
        <v>0</v>
      </c>
      <c r="AU26" s="97"/>
    </row>
    <row r="27" spans="1:47" s="86" customFormat="1" ht="88.5" customHeight="1" x14ac:dyDescent="0.25">
      <c r="A27" s="87">
        <v>4</v>
      </c>
      <c r="B27" s="72" t="s">
        <v>54</v>
      </c>
      <c r="C27" s="71" t="s">
        <v>108</v>
      </c>
      <c r="D27" s="71">
        <v>12</v>
      </c>
      <c r="E27" s="102" t="s">
        <v>134</v>
      </c>
      <c r="F27" s="131" t="s">
        <v>127</v>
      </c>
      <c r="G27" s="90" t="s">
        <v>91</v>
      </c>
      <c r="H27" s="102" t="s">
        <v>135</v>
      </c>
      <c r="I27" s="102"/>
      <c r="J27" s="71" t="s">
        <v>113</v>
      </c>
      <c r="K27" s="103" t="s">
        <v>114</v>
      </c>
      <c r="L27" s="102" t="s">
        <v>136</v>
      </c>
      <c r="M27" s="71">
        <v>54</v>
      </c>
      <c r="N27" s="71">
        <v>108</v>
      </c>
      <c r="O27" s="71">
        <v>126</v>
      </c>
      <c r="P27" s="71">
        <v>73</v>
      </c>
      <c r="Q27" s="104">
        <f t="shared" si="12"/>
        <v>361</v>
      </c>
      <c r="R27" s="105" t="s">
        <v>75</v>
      </c>
      <c r="S27" s="106" t="s">
        <v>131</v>
      </c>
      <c r="T27" s="102" t="s">
        <v>132</v>
      </c>
      <c r="U27" s="102" t="s">
        <v>118</v>
      </c>
      <c r="V27" s="107" t="s">
        <v>119</v>
      </c>
      <c r="W27" s="108" t="s">
        <v>133</v>
      </c>
      <c r="X27" s="109">
        <f t="shared" si="1"/>
        <v>54</v>
      </c>
      <c r="Y27" s="104"/>
      <c r="Z27" s="82">
        <f t="shared" si="2"/>
        <v>0</v>
      </c>
      <c r="AA27" s="71"/>
      <c r="AB27" s="97"/>
      <c r="AC27" s="109">
        <f t="shared" si="3"/>
        <v>108</v>
      </c>
      <c r="AD27" s="104"/>
      <c r="AE27" s="82">
        <f t="shared" si="4"/>
        <v>0</v>
      </c>
      <c r="AF27" s="71"/>
      <c r="AG27" s="97"/>
      <c r="AH27" s="109">
        <f t="shared" si="5"/>
        <v>126</v>
      </c>
      <c r="AI27" s="104"/>
      <c r="AJ27" s="82">
        <f t="shared" si="6"/>
        <v>0</v>
      </c>
      <c r="AK27" s="71"/>
      <c r="AL27" s="97"/>
      <c r="AM27" s="109">
        <f t="shared" si="7"/>
        <v>73</v>
      </c>
      <c r="AN27" s="104"/>
      <c r="AO27" s="82">
        <f t="shared" si="8"/>
        <v>0</v>
      </c>
      <c r="AP27" s="71"/>
      <c r="AQ27" s="97"/>
      <c r="AR27" s="110">
        <f t="shared" si="9"/>
        <v>361</v>
      </c>
      <c r="AS27" s="111">
        <f t="shared" si="10"/>
        <v>0</v>
      </c>
      <c r="AT27" s="82">
        <f t="shared" si="11"/>
        <v>0</v>
      </c>
      <c r="AU27" s="97"/>
    </row>
    <row r="28" spans="1:47" s="86" customFormat="1" ht="88.5" customHeight="1" x14ac:dyDescent="0.25">
      <c r="A28" s="87">
        <v>4</v>
      </c>
      <c r="B28" s="72" t="s">
        <v>54</v>
      </c>
      <c r="C28" s="71" t="s">
        <v>108</v>
      </c>
      <c r="D28" s="71">
        <v>13</v>
      </c>
      <c r="E28" s="102" t="s">
        <v>137</v>
      </c>
      <c r="F28" s="131" t="s">
        <v>138</v>
      </c>
      <c r="G28" s="90" t="s">
        <v>91</v>
      </c>
      <c r="H28" s="102" t="s">
        <v>139</v>
      </c>
      <c r="I28" s="102" t="s">
        <v>140</v>
      </c>
      <c r="J28" s="71" t="s">
        <v>113</v>
      </c>
      <c r="K28" s="103" t="s">
        <v>114</v>
      </c>
      <c r="L28" s="102" t="s">
        <v>141</v>
      </c>
      <c r="M28" s="71">
        <v>18</v>
      </c>
      <c r="N28" s="71">
        <v>30</v>
      </c>
      <c r="O28" s="71">
        <v>30</v>
      </c>
      <c r="P28" s="71">
        <v>28</v>
      </c>
      <c r="Q28" s="104">
        <f t="shared" si="12"/>
        <v>106</v>
      </c>
      <c r="R28" s="105" t="s">
        <v>75</v>
      </c>
      <c r="S28" s="112" t="s">
        <v>142</v>
      </c>
      <c r="T28" s="102" t="s">
        <v>143</v>
      </c>
      <c r="U28" s="102" t="s">
        <v>118</v>
      </c>
      <c r="V28" s="107" t="s">
        <v>119</v>
      </c>
      <c r="W28" s="108" t="s">
        <v>142</v>
      </c>
      <c r="X28" s="109">
        <f t="shared" si="1"/>
        <v>18</v>
      </c>
      <c r="Y28" s="104"/>
      <c r="Z28" s="82">
        <f t="shared" si="2"/>
        <v>0</v>
      </c>
      <c r="AA28" s="71"/>
      <c r="AB28" s="97"/>
      <c r="AC28" s="109">
        <f t="shared" si="3"/>
        <v>30</v>
      </c>
      <c r="AD28" s="104"/>
      <c r="AE28" s="82">
        <f t="shared" si="4"/>
        <v>0</v>
      </c>
      <c r="AF28" s="71"/>
      <c r="AG28" s="97"/>
      <c r="AH28" s="109">
        <f t="shared" si="5"/>
        <v>30</v>
      </c>
      <c r="AI28" s="104"/>
      <c r="AJ28" s="82">
        <f t="shared" si="6"/>
        <v>0</v>
      </c>
      <c r="AK28" s="71"/>
      <c r="AL28" s="97"/>
      <c r="AM28" s="109">
        <f t="shared" si="7"/>
        <v>28</v>
      </c>
      <c r="AN28" s="104"/>
      <c r="AO28" s="82">
        <f t="shared" si="8"/>
        <v>0</v>
      </c>
      <c r="AP28" s="71"/>
      <c r="AQ28" s="97"/>
      <c r="AR28" s="110">
        <f t="shared" si="9"/>
        <v>106</v>
      </c>
      <c r="AS28" s="111">
        <f t="shared" si="10"/>
        <v>0</v>
      </c>
      <c r="AT28" s="82">
        <f t="shared" si="11"/>
        <v>0</v>
      </c>
      <c r="AU28" s="97"/>
    </row>
    <row r="29" spans="1:47" s="86" customFormat="1" ht="88.5" customHeight="1" x14ac:dyDescent="0.25">
      <c r="A29" s="87">
        <v>4</v>
      </c>
      <c r="B29" s="72" t="s">
        <v>54</v>
      </c>
      <c r="C29" s="71" t="s">
        <v>108</v>
      </c>
      <c r="D29" s="71">
        <v>14</v>
      </c>
      <c r="E29" s="102" t="s">
        <v>144</v>
      </c>
      <c r="F29" s="131" t="s">
        <v>138</v>
      </c>
      <c r="G29" s="90" t="s">
        <v>91</v>
      </c>
      <c r="H29" s="102" t="s">
        <v>145</v>
      </c>
      <c r="I29" s="102" t="s">
        <v>146</v>
      </c>
      <c r="J29" s="71" t="s">
        <v>113</v>
      </c>
      <c r="K29" s="103" t="s">
        <v>114</v>
      </c>
      <c r="L29" s="102" t="s">
        <v>141</v>
      </c>
      <c r="M29" s="71">
        <v>35</v>
      </c>
      <c r="N29" s="71">
        <v>60</v>
      </c>
      <c r="O29" s="71">
        <v>60</v>
      </c>
      <c r="P29" s="71">
        <v>45</v>
      </c>
      <c r="Q29" s="104">
        <f t="shared" si="12"/>
        <v>200</v>
      </c>
      <c r="R29" s="105" t="s">
        <v>75</v>
      </c>
      <c r="S29" s="112" t="s">
        <v>142</v>
      </c>
      <c r="T29" s="102" t="s">
        <v>143</v>
      </c>
      <c r="U29" s="102" t="s">
        <v>118</v>
      </c>
      <c r="V29" s="107" t="s">
        <v>119</v>
      </c>
      <c r="W29" s="108" t="s">
        <v>142</v>
      </c>
      <c r="X29" s="109">
        <f t="shared" si="1"/>
        <v>35</v>
      </c>
      <c r="Y29" s="104"/>
      <c r="Z29" s="82">
        <f t="shared" si="2"/>
        <v>0</v>
      </c>
      <c r="AA29" s="71"/>
      <c r="AB29" s="97"/>
      <c r="AC29" s="109">
        <f t="shared" si="3"/>
        <v>60</v>
      </c>
      <c r="AD29" s="104"/>
      <c r="AE29" s="82">
        <f t="shared" si="4"/>
        <v>0</v>
      </c>
      <c r="AF29" s="71"/>
      <c r="AG29" s="97"/>
      <c r="AH29" s="109">
        <f t="shared" si="5"/>
        <v>60</v>
      </c>
      <c r="AI29" s="104"/>
      <c r="AJ29" s="82">
        <f t="shared" si="6"/>
        <v>0</v>
      </c>
      <c r="AK29" s="71"/>
      <c r="AL29" s="97"/>
      <c r="AM29" s="109">
        <f t="shared" si="7"/>
        <v>45</v>
      </c>
      <c r="AN29" s="104"/>
      <c r="AO29" s="82">
        <f t="shared" si="8"/>
        <v>0</v>
      </c>
      <c r="AP29" s="71"/>
      <c r="AQ29" s="97"/>
      <c r="AR29" s="110">
        <f t="shared" si="9"/>
        <v>200</v>
      </c>
      <c r="AS29" s="111">
        <f t="shared" si="10"/>
        <v>0</v>
      </c>
      <c r="AT29" s="82">
        <f t="shared" si="11"/>
        <v>0</v>
      </c>
      <c r="AU29" s="97"/>
    </row>
    <row r="30" spans="1:47" s="86" customFormat="1" ht="88.5" customHeight="1" thickBot="1" x14ac:dyDescent="0.3">
      <c r="A30" s="87">
        <v>4</v>
      </c>
      <c r="B30" s="72" t="s">
        <v>54</v>
      </c>
      <c r="C30" s="71" t="s">
        <v>108</v>
      </c>
      <c r="D30" s="71">
        <v>15</v>
      </c>
      <c r="E30" s="102" t="s">
        <v>147</v>
      </c>
      <c r="F30" s="131" t="s">
        <v>138</v>
      </c>
      <c r="G30" s="90" t="s">
        <v>91</v>
      </c>
      <c r="H30" s="102" t="s">
        <v>148</v>
      </c>
      <c r="I30" s="102" t="s">
        <v>149</v>
      </c>
      <c r="J30" s="71" t="s">
        <v>113</v>
      </c>
      <c r="K30" s="103" t="s">
        <v>114</v>
      </c>
      <c r="L30" s="102" t="s">
        <v>141</v>
      </c>
      <c r="M30" s="71">
        <v>8</v>
      </c>
      <c r="N30" s="71">
        <v>13</v>
      </c>
      <c r="O30" s="71">
        <v>13</v>
      </c>
      <c r="P30" s="71">
        <v>11</v>
      </c>
      <c r="Q30" s="104">
        <f t="shared" si="12"/>
        <v>45</v>
      </c>
      <c r="R30" s="113" t="s">
        <v>75</v>
      </c>
      <c r="S30" s="112" t="s">
        <v>142</v>
      </c>
      <c r="T30" s="102" t="s">
        <v>143</v>
      </c>
      <c r="U30" s="102" t="s">
        <v>118</v>
      </c>
      <c r="V30" s="107" t="s">
        <v>119</v>
      </c>
      <c r="W30" s="108" t="s">
        <v>142</v>
      </c>
      <c r="X30" s="109">
        <f t="shared" si="1"/>
        <v>8</v>
      </c>
      <c r="Y30" s="104"/>
      <c r="Z30" s="82">
        <f t="shared" si="2"/>
        <v>0</v>
      </c>
      <c r="AA30" s="71"/>
      <c r="AB30" s="97"/>
      <c r="AC30" s="109">
        <f t="shared" si="3"/>
        <v>13</v>
      </c>
      <c r="AD30" s="104"/>
      <c r="AE30" s="82">
        <f t="shared" si="4"/>
        <v>0</v>
      </c>
      <c r="AF30" s="71"/>
      <c r="AG30" s="97"/>
      <c r="AH30" s="109">
        <f t="shared" si="5"/>
        <v>13</v>
      </c>
      <c r="AI30" s="104"/>
      <c r="AJ30" s="82">
        <f t="shared" si="6"/>
        <v>0</v>
      </c>
      <c r="AK30" s="71"/>
      <c r="AL30" s="97"/>
      <c r="AM30" s="109">
        <f t="shared" si="7"/>
        <v>11</v>
      </c>
      <c r="AN30" s="104"/>
      <c r="AO30" s="82">
        <f t="shared" si="8"/>
        <v>0</v>
      </c>
      <c r="AP30" s="71"/>
      <c r="AQ30" s="97"/>
      <c r="AR30" s="110">
        <f t="shared" si="9"/>
        <v>45</v>
      </c>
      <c r="AS30" s="111">
        <f t="shared" si="10"/>
        <v>0</v>
      </c>
      <c r="AT30" s="82">
        <f t="shared" si="11"/>
        <v>0</v>
      </c>
      <c r="AU30" s="97"/>
    </row>
    <row r="31" spans="1:47" s="31" customFormat="1" ht="16.5" thickBot="1" x14ac:dyDescent="0.3">
      <c r="A31" s="214" t="s">
        <v>150</v>
      </c>
      <c r="B31" s="215"/>
      <c r="C31" s="215"/>
      <c r="D31" s="215"/>
      <c r="E31" s="216"/>
      <c r="F31" s="126"/>
      <c r="G31" s="57"/>
      <c r="H31" s="58"/>
      <c r="I31" s="58"/>
      <c r="J31" s="58"/>
      <c r="K31" s="58"/>
      <c r="L31" s="58"/>
      <c r="M31" s="58"/>
      <c r="N31" s="58"/>
      <c r="O31" s="58"/>
      <c r="P31" s="58"/>
      <c r="Q31" s="58"/>
      <c r="R31" s="58"/>
      <c r="S31" s="58"/>
      <c r="T31" s="58"/>
      <c r="U31" s="58"/>
      <c r="V31" s="58"/>
      <c r="W31" s="59"/>
      <c r="X31" s="217"/>
      <c r="Y31" s="218"/>
      <c r="Z31" s="29">
        <f>AVERAGE(Z16:Z30)</f>
        <v>0</v>
      </c>
      <c r="AA31" s="219"/>
      <c r="AB31" s="220"/>
      <c r="AC31" s="221"/>
      <c r="AD31" s="218"/>
      <c r="AE31" s="29">
        <f>AVERAGE(AE16:AE30)</f>
        <v>0</v>
      </c>
      <c r="AF31" s="219"/>
      <c r="AG31" s="220"/>
      <c r="AH31" s="221"/>
      <c r="AI31" s="218"/>
      <c r="AJ31" s="29">
        <f>AVERAGE(AJ16:AJ30)</f>
        <v>0</v>
      </c>
      <c r="AK31" s="219"/>
      <c r="AL31" s="220"/>
      <c r="AM31" s="222"/>
      <c r="AN31" s="223"/>
      <c r="AO31" s="29">
        <f>AVERAGE(AO16:AO30)</f>
        <v>0</v>
      </c>
      <c r="AP31" s="219"/>
      <c r="AQ31" s="220"/>
      <c r="AR31" s="221"/>
      <c r="AS31" s="218"/>
      <c r="AT31" s="29">
        <f>AVERAGE(AT16:AT30)</f>
        <v>0</v>
      </c>
      <c r="AU31" s="30"/>
    </row>
    <row r="32" spans="1:47" s="44" customFormat="1" ht="144" customHeight="1" x14ac:dyDescent="0.25">
      <c r="A32" s="32">
        <v>7</v>
      </c>
      <c r="B32" s="33" t="s">
        <v>151</v>
      </c>
      <c r="C32" s="34" t="s">
        <v>152</v>
      </c>
      <c r="D32" s="32" t="s">
        <v>153</v>
      </c>
      <c r="E32" s="33" t="s">
        <v>154</v>
      </c>
      <c r="F32" s="132" t="s">
        <v>155</v>
      </c>
      <c r="G32" s="33" t="s">
        <v>156</v>
      </c>
      <c r="H32" s="33" t="s">
        <v>157</v>
      </c>
      <c r="I32" s="33" t="s">
        <v>158</v>
      </c>
      <c r="J32" s="114" t="s">
        <v>159</v>
      </c>
      <c r="K32" s="33" t="s">
        <v>160</v>
      </c>
      <c r="L32" s="33" t="s">
        <v>161</v>
      </c>
      <c r="M32" s="35" t="s">
        <v>162</v>
      </c>
      <c r="N32" s="115">
        <v>0.8</v>
      </c>
      <c r="O32" s="35" t="s">
        <v>162</v>
      </c>
      <c r="P32" s="115">
        <v>0.8</v>
      </c>
      <c r="Q32" s="116">
        <v>0.8</v>
      </c>
      <c r="R32" s="36" t="s">
        <v>75</v>
      </c>
      <c r="S32" s="37" t="s">
        <v>163</v>
      </c>
      <c r="T32" s="33" t="s">
        <v>164</v>
      </c>
      <c r="U32" s="33" t="s">
        <v>165</v>
      </c>
      <c r="V32" s="38" t="s">
        <v>166</v>
      </c>
      <c r="W32" s="39" t="s">
        <v>167</v>
      </c>
      <c r="X32" s="118">
        <v>1</v>
      </c>
      <c r="Y32" s="133">
        <v>1</v>
      </c>
      <c r="Z32" s="41">
        <v>0.91379999999999995</v>
      </c>
      <c r="AA32" s="35" t="s">
        <v>168</v>
      </c>
      <c r="AB32" s="42" t="s">
        <v>169</v>
      </c>
      <c r="AC32" s="118">
        <f>N32</f>
        <v>0.8</v>
      </c>
      <c r="AD32" s="35"/>
      <c r="AE32" s="41">
        <v>0</v>
      </c>
      <c r="AF32" s="35"/>
      <c r="AG32" s="42"/>
      <c r="AH32" s="40" t="str">
        <f>O32</f>
        <v>No programada</v>
      </c>
      <c r="AI32" s="35"/>
      <c r="AJ32" s="41">
        <v>0</v>
      </c>
      <c r="AK32" s="35"/>
      <c r="AL32" s="42"/>
      <c r="AM32" s="118">
        <f>Q32</f>
        <v>0.8</v>
      </c>
      <c r="AN32" s="35"/>
      <c r="AO32" s="41">
        <v>0</v>
      </c>
      <c r="AP32" s="35"/>
      <c r="AQ32" s="42"/>
      <c r="AR32" s="119">
        <f>Q32</f>
        <v>0.8</v>
      </c>
      <c r="AS32" s="43"/>
      <c r="AT32" s="120">
        <f t="shared" ref="AT32:AT37" si="13">IFERROR((AS32/AR32),0)</f>
        <v>0</v>
      </c>
      <c r="AU32" s="42"/>
    </row>
    <row r="33" spans="1:47" s="49" customFormat="1" ht="105" customHeight="1" x14ac:dyDescent="0.3">
      <c r="A33" s="45">
        <v>7</v>
      </c>
      <c r="B33" s="46" t="s">
        <v>151</v>
      </c>
      <c r="C33" s="34" t="s">
        <v>152</v>
      </c>
      <c r="D33" s="45" t="s">
        <v>170</v>
      </c>
      <c r="E33" s="46" t="s">
        <v>171</v>
      </c>
      <c r="F33" s="131" t="s">
        <v>172</v>
      </c>
      <c r="G33" s="46" t="s">
        <v>156</v>
      </c>
      <c r="H33" s="46" t="s">
        <v>173</v>
      </c>
      <c r="I33" s="46" t="s">
        <v>174</v>
      </c>
      <c r="J33" s="46" t="s">
        <v>175</v>
      </c>
      <c r="K33" s="46" t="s">
        <v>160</v>
      </c>
      <c r="L33" s="46" t="s">
        <v>176</v>
      </c>
      <c r="M33" s="115">
        <v>1</v>
      </c>
      <c r="N33" s="115">
        <v>1</v>
      </c>
      <c r="O33" s="115">
        <v>1</v>
      </c>
      <c r="P33" s="115">
        <v>1</v>
      </c>
      <c r="Q33" s="116">
        <v>1</v>
      </c>
      <c r="R33" s="47" t="s">
        <v>75</v>
      </c>
      <c r="S33" s="48" t="s">
        <v>177</v>
      </c>
      <c r="T33" s="46" t="s">
        <v>178</v>
      </c>
      <c r="U33" s="33" t="s">
        <v>165</v>
      </c>
      <c r="V33" s="38" t="s">
        <v>179</v>
      </c>
      <c r="W33" s="47" t="s">
        <v>180</v>
      </c>
      <c r="X33" s="121">
        <f t="shared" ref="X33:X37" si="14">M33</f>
        <v>1</v>
      </c>
      <c r="Y33" s="35"/>
      <c r="Z33" s="41">
        <v>0</v>
      </c>
      <c r="AA33" s="35"/>
      <c r="AB33" s="42"/>
      <c r="AC33" s="118">
        <f t="shared" ref="AC33:AC37" si="15">N33</f>
        <v>1</v>
      </c>
      <c r="AD33" s="35"/>
      <c r="AE33" s="41">
        <v>0</v>
      </c>
      <c r="AF33" s="35"/>
      <c r="AG33" s="42"/>
      <c r="AH33" s="122">
        <f t="shared" ref="AH33:AH37" si="16">O33</f>
        <v>1</v>
      </c>
      <c r="AI33" s="35"/>
      <c r="AJ33" s="41">
        <v>0</v>
      </c>
      <c r="AK33" s="35"/>
      <c r="AL33" s="42"/>
      <c r="AM33" s="118">
        <f t="shared" ref="AM33:AM37" si="17">Q33</f>
        <v>1</v>
      </c>
      <c r="AN33" s="35"/>
      <c r="AO33" s="41">
        <v>0</v>
      </c>
      <c r="AP33" s="35"/>
      <c r="AQ33" s="42"/>
      <c r="AR33" s="119">
        <f t="shared" ref="AR33:AR37" si="18">Q33</f>
        <v>1</v>
      </c>
      <c r="AS33" s="43"/>
      <c r="AT33" s="120">
        <f t="shared" si="13"/>
        <v>0</v>
      </c>
      <c r="AU33" s="42"/>
    </row>
    <row r="34" spans="1:47" s="49" customFormat="1" ht="105" x14ac:dyDescent="0.3">
      <c r="A34" s="45">
        <v>7</v>
      </c>
      <c r="B34" s="46" t="s">
        <v>151</v>
      </c>
      <c r="C34" s="34" t="s">
        <v>181</v>
      </c>
      <c r="D34" s="45" t="s">
        <v>182</v>
      </c>
      <c r="E34" s="46" t="s">
        <v>183</v>
      </c>
      <c r="F34" s="131" t="s">
        <v>184</v>
      </c>
      <c r="G34" s="46" t="s">
        <v>156</v>
      </c>
      <c r="H34" s="46" t="s">
        <v>185</v>
      </c>
      <c r="I34" s="46" t="s">
        <v>186</v>
      </c>
      <c r="J34" s="46" t="s">
        <v>175</v>
      </c>
      <c r="K34" s="46" t="s">
        <v>160</v>
      </c>
      <c r="L34" s="46" t="s">
        <v>187</v>
      </c>
      <c r="M34" s="35" t="s">
        <v>162</v>
      </c>
      <c r="N34" s="115">
        <v>1</v>
      </c>
      <c r="O34" s="115">
        <v>1</v>
      </c>
      <c r="P34" s="115">
        <v>1</v>
      </c>
      <c r="Q34" s="116">
        <v>1</v>
      </c>
      <c r="R34" s="117" t="s">
        <v>75</v>
      </c>
      <c r="S34" s="48" t="s">
        <v>188</v>
      </c>
      <c r="T34" s="46" t="s">
        <v>189</v>
      </c>
      <c r="U34" s="33" t="s">
        <v>165</v>
      </c>
      <c r="V34" s="38" t="s">
        <v>190</v>
      </c>
      <c r="W34" s="47" t="s">
        <v>191</v>
      </c>
      <c r="X34" s="40" t="str">
        <f t="shared" si="14"/>
        <v>No programada</v>
      </c>
      <c r="Y34" s="35"/>
      <c r="Z34" s="41">
        <v>0</v>
      </c>
      <c r="AA34" s="35"/>
      <c r="AB34" s="42"/>
      <c r="AC34" s="118">
        <f t="shared" si="15"/>
        <v>1</v>
      </c>
      <c r="AD34" s="35"/>
      <c r="AE34" s="41">
        <v>0</v>
      </c>
      <c r="AF34" s="35"/>
      <c r="AG34" s="42"/>
      <c r="AH34" s="122">
        <f t="shared" si="16"/>
        <v>1</v>
      </c>
      <c r="AI34" s="35"/>
      <c r="AJ34" s="41">
        <v>0</v>
      </c>
      <c r="AK34" s="35"/>
      <c r="AL34" s="42"/>
      <c r="AM34" s="118">
        <f t="shared" si="17"/>
        <v>1</v>
      </c>
      <c r="AN34" s="35"/>
      <c r="AO34" s="41">
        <v>0</v>
      </c>
      <c r="AP34" s="35"/>
      <c r="AQ34" s="42"/>
      <c r="AR34" s="119">
        <f t="shared" si="18"/>
        <v>1</v>
      </c>
      <c r="AS34" s="43"/>
      <c r="AT34" s="120">
        <f t="shared" si="13"/>
        <v>0</v>
      </c>
      <c r="AU34" s="42"/>
    </row>
    <row r="35" spans="1:47" s="49" customFormat="1" ht="105" x14ac:dyDescent="0.3">
      <c r="A35" s="45">
        <v>7</v>
      </c>
      <c r="B35" s="46" t="s">
        <v>151</v>
      </c>
      <c r="C35" s="34" t="s">
        <v>152</v>
      </c>
      <c r="D35" s="45" t="s">
        <v>192</v>
      </c>
      <c r="E35" s="46" t="s">
        <v>193</v>
      </c>
      <c r="F35" s="131" t="s">
        <v>194</v>
      </c>
      <c r="G35" s="46" t="s">
        <v>156</v>
      </c>
      <c r="H35" s="46" t="s">
        <v>195</v>
      </c>
      <c r="I35" s="46" t="s">
        <v>196</v>
      </c>
      <c r="J35" s="46" t="s">
        <v>175</v>
      </c>
      <c r="K35" s="46" t="s">
        <v>160</v>
      </c>
      <c r="L35" s="46" t="s">
        <v>197</v>
      </c>
      <c r="M35" s="35" t="s">
        <v>162</v>
      </c>
      <c r="N35" s="115">
        <v>1</v>
      </c>
      <c r="O35" s="35" t="s">
        <v>162</v>
      </c>
      <c r="P35" s="115">
        <v>1</v>
      </c>
      <c r="Q35" s="116">
        <v>1</v>
      </c>
      <c r="R35" s="117" t="s">
        <v>75</v>
      </c>
      <c r="S35" s="48" t="s">
        <v>198</v>
      </c>
      <c r="T35" s="46" t="s">
        <v>199</v>
      </c>
      <c r="U35" s="33" t="s">
        <v>165</v>
      </c>
      <c r="V35" s="38" t="s">
        <v>179</v>
      </c>
      <c r="W35" s="47" t="s">
        <v>199</v>
      </c>
      <c r="X35" s="40" t="str">
        <f t="shared" si="14"/>
        <v>No programada</v>
      </c>
      <c r="Y35" s="35"/>
      <c r="Z35" s="41">
        <v>0</v>
      </c>
      <c r="AA35" s="35"/>
      <c r="AB35" s="42"/>
      <c r="AC35" s="118">
        <f t="shared" si="15"/>
        <v>1</v>
      </c>
      <c r="AD35" s="35"/>
      <c r="AE35" s="41">
        <v>0</v>
      </c>
      <c r="AF35" s="35"/>
      <c r="AG35" s="42"/>
      <c r="AH35" s="40" t="str">
        <f t="shared" si="16"/>
        <v>No programada</v>
      </c>
      <c r="AI35" s="35"/>
      <c r="AJ35" s="41">
        <v>0</v>
      </c>
      <c r="AK35" s="35"/>
      <c r="AL35" s="42"/>
      <c r="AM35" s="118">
        <f t="shared" si="17"/>
        <v>1</v>
      </c>
      <c r="AN35" s="35"/>
      <c r="AO35" s="41">
        <v>0</v>
      </c>
      <c r="AP35" s="35"/>
      <c r="AQ35" s="42"/>
      <c r="AR35" s="119">
        <f t="shared" si="18"/>
        <v>1</v>
      </c>
      <c r="AS35" s="43"/>
      <c r="AT35" s="120">
        <f t="shared" si="13"/>
        <v>0</v>
      </c>
      <c r="AU35" s="42"/>
    </row>
    <row r="36" spans="1:47" s="49" customFormat="1" ht="118.5" customHeight="1" x14ac:dyDescent="0.3">
      <c r="A36" s="45">
        <v>5</v>
      </c>
      <c r="B36" s="46" t="s">
        <v>200</v>
      </c>
      <c r="C36" s="34" t="s">
        <v>201</v>
      </c>
      <c r="D36" s="45" t="s">
        <v>202</v>
      </c>
      <c r="E36" s="46" t="s">
        <v>203</v>
      </c>
      <c r="F36" s="131" t="s">
        <v>204</v>
      </c>
      <c r="G36" s="46" t="s">
        <v>156</v>
      </c>
      <c r="H36" s="46" t="s">
        <v>205</v>
      </c>
      <c r="I36" s="46" t="s">
        <v>206</v>
      </c>
      <c r="J36" s="46" t="s">
        <v>175</v>
      </c>
      <c r="K36" s="46" t="s">
        <v>62</v>
      </c>
      <c r="L36" s="46" t="s">
        <v>205</v>
      </c>
      <c r="M36" s="115">
        <v>0.33</v>
      </c>
      <c r="N36" s="115">
        <v>0.67</v>
      </c>
      <c r="O36" s="115">
        <v>0.84</v>
      </c>
      <c r="P36" s="115">
        <v>1</v>
      </c>
      <c r="Q36" s="116">
        <v>1</v>
      </c>
      <c r="R36" s="117" t="s">
        <v>75</v>
      </c>
      <c r="S36" s="48" t="s">
        <v>207</v>
      </c>
      <c r="T36" s="46" t="s">
        <v>208</v>
      </c>
      <c r="U36" s="33" t="s">
        <v>165</v>
      </c>
      <c r="V36" s="38" t="s">
        <v>209</v>
      </c>
      <c r="W36" s="47" t="s">
        <v>210</v>
      </c>
      <c r="X36" s="121">
        <f t="shared" si="14"/>
        <v>0.33</v>
      </c>
      <c r="Y36" s="35"/>
      <c r="Z36" s="41">
        <v>0</v>
      </c>
      <c r="AA36" s="35"/>
      <c r="AB36" s="42"/>
      <c r="AC36" s="118">
        <f t="shared" si="15"/>
        <v>0.67</v>
      </c>
      <c r="AD36" s="35"/>
      <c r="AE36" s="41">
        <v>0</v>
      </c>
      <c r="AF36" s="35"/>
      <c r="AG36" s="42"/>
      <c r="AH36" s="122">
        <f t="shared" si="16"/>
        <v>0.84</v>
      </c>
      <c r="AI36" s="35"/>
      <c r="AJ36" s="41">
        <v>0</v>
      </c>
      <c r="AK36" s="35"/>
      <c r="AL36" s="42"/>
      <c r="AM36" s="118">
        <f t="shared" si="17"/>
        <v>1</v>
      </c>
      <c r="AN36" s="35"/>
      <c r="AO36" s="41">
        <v>0</v>
      </c>
      <c r="AP36" s="35"/>
      <c r="AQ36" s="42"/>
      <c r="AR36" s="119">
        <f t="shared" si="18"/>
        <v>1</v>
      </c>
      <c r="AS36" s="43"/>
      <c r="AT36" s="120">
        <f t="shared" si="13"/>
        <v>0</v>
      </c>
      <c r="AU36" s="42"/>
    </row>
    <row r="37" spans="1:47" ht="138.75" customHeight="1" thickBot="1" x14ac:dyDescent="0.3">
      <c r="A37" s="45">
        <v>5</v>
      </c>
      <c r="B37" s="46" t="s">
        <v>200</v>
      </c>
      <c r="C37" s="34" t="s">
        <v>201</v>
      </c>
      <c r="D37" s="45" t="s">
        <v>211</v>
      </c>
      <c r="E37" s="46" t="s">
        <v>212</v>
      </c>
      <c r="F37" s="131" t="s">
        <v>213</v>
      </c>
      <c r="G37" s="46" t="s">
        <v>156</v>
      </c>
      <c r="H37" s="46" t="s">
        <v>205</v>
      </c>
      <c r="I37" s="46" t="s">
        <v>214</v>
      </c>
      <c r="J37" s="46" t="s">
        <v>215</v>
      </c>
      <c r="K37" s="46" t="s">
        <v>62</v>
      </c>
      <c r="L37" s="46" t="s">
        <v>205</v>
      </c>
      <c r="M37" s="115">
        <v>0.2</v>
      </c>
      <c r="N37" s="115">
        <v>0.4</v>
      </c>
      <c r="O37" s="115">
        <v>0.6</v>
      </c>
      <c r="P37" s="115">
        <v>0.8</v>
      </c>
      <c r="Q37" s="116">
        <v>0.8</v>
      </c>
      <c r="R37" s="50" t="s">
        <v>75</v>
      </c>
      <c r="S37" s="48" t="s">
        <v>207</v>
      </c>
      <c r="T37" s="46" t="s">
        <v>210</v>
      </c>
      <c r="U37" s="33" t="s">
        <v>165</v>
      </c>
      <c r="V37" s="38" t="s">
        <v>209</v>
      </c>
      <c r="W37" s="47" t="s">
        <v>210</v>
      </c>
      <c r="X37" s="121">
        <f t="shared" si="14"/>
        <v>0.2</v>
      </c>
      <c r="Y37" s="35"/>
      <c r="Z37" s="41">
        <v>0</v>
      </c>
      <c r="AA37" s="35"/>
      <c r="AB37" s="42"/>
      <c r="AC37" s="118">
        <f t="shared" si="15"/>
        <v>0.4</v>
      </c>
      <c r="AD37" s="35"/>
      <c r="AE37" s="41">
        <v>0</v>
      </c>
      <c r="AF37" s="35"/>
      <c r="AG37" s="42"/>
      <c r="AH37" s="122">
        <f t="shared" si="16"/>
        <v>0.6</v>
      </c>
      <c r="AI37" s="35"/>
      <c r="AJ37" s="41">
        <v>0</v>
      </c>
      <c r="AK37" s="35"/>
      <c r="AL37" s="42"/>
      <c r="AM37" s="118">
        <f t="shared" si="17"/>
        <v>0.8</v>
      </c>
      <c r="AN37" s="35"/>
      <c r="AO37" s="41">
        <v>0</v>
      </c>
      <c r="AP37" s="35"/>
      <c r="AQ37" s="42"/>
      <c r="AR37" s="119">
        <f t="shared" si="18"/>
        <v>0.8</v>
      </c>
      <c r="AS37" s="43"/>
      <c r="AT37" s="120">
        <f t="shared" si="13"/>
        <v>0</v>
      </c>
      <c r="AU37" s="42"/>
    </row>
    <row r="38" spans="1:47" ht="16.5" thickBot="1" x14ac:dyDescent="0.3">
      <c r="A38" s="249" t="s">
        <v>216</v>
      </c>
      <c r="B38" s="250"/>
      <c r="C38" s="250"/>
      <c r="D38" s="250"/>
      <c r="E38" s="251"/>
      <c r="F38" s="127"/>
      <c r="G38" s="63"/>
      <c r="H38" s="64"/>
      <c r="I38" s="64"/>
      <c r="J38" s="64"/>
      <c r="K38" s="64"/>
      <c r="L38" s="64"/>
      <c r="M38" s="64"/>
      <c r="N38" s="64"/>
      <c r="O38" s="64"/>
      <c r="P38" s="64"/>
      <c r="Q38" s="64"/>
      <c r="R38" s="64"/>
      <c r="S38" s="64"/>
      <c r="T38" s="64"/>
      <c r="U38" s="64"/>
      <c r="V38" s="64"/>
      <c r="W38" s="65"/>
      <c r="X38" s="252"/>
      <c r="Y38" s="253"/>
      <c r="Z38" s="51">
        <f>AVERAGE(Z32:Z37)</f>
        <v>0.15229999999999999</v>
      </c>
      <c r="AA38" s="254"/>
      <c r="AB38" s="255"/>
      <c r="AC38" s="256"/>
      <c r="AD38" s="253"/>
      <c r="AE38" s="51">
        <f>AVERAGE(AE32:AE37)</f>
        <v>0</v>
      </c>
      <c r="AF38" s="254"/>
      <c r="AG38" s="255"/>
      <c r="AH38" s="256"/>
      <c r="AI38" s="253"/>
      <c r="AJ38" s="51">
        <f>AVERAGE(AJ32:AJ37)</f>
        <v>0</v>
      </c>
      <c r="AK38" s="254"/>
      <c r="AL38" s="255"/>
      <c r="AM38" s="256"/>
      <c r="AN38" s="253"/>
      <c r="AO38" s="51">
        <f>AVERAGE(AO32:AO37)</f>
        <v>0</v>
      </c>
      <c r="AP38" s="254"/>
      <c r="AQ38" s="255"/>
      <c r="AR38" s="256"/>
      <c r="AS38" s="253"/>
      <c r="AT38" s="51">
        <f>AVERAGE(AT32:AT37)</f>
        <v>0</v>
      </c>
      <c r="AU38" s="52"/>
    </row>
    <row r="39" spans="1:47" ht="19.5" thickBot="1" x14ac:dyDescent="0.35">
      <c r="A39" s="257" t="s">
        <v>217</v>
      </c>
      <c r="B39" s="258"/>
      <c r="C39" s="258"/>
      <c r="D39" s="258"/>
      <c r="E39" s="259"/>
      <c r="F39" s="128"/>
      <c r="G39" s="60"/>
      <c r="H39" s="61"/>
      <c r="I39" s="61"/>
      <c r="J39" s="61"/>
      <c r="K39" s="61"/>
      <c r="L39" s="61"/>
      <c r="M39" s="61"/>
      <c r="N39" s="61"/>
      <c r="O39" s="61"/>
      <c r="P39" s="61"/>
      <c r="Q39" s="61"/>
      <c r="R39" s="61"/>
      <c r="S39" s="61"/>
      <c r="T39" s="61"/>
      <c r="U39" s="61"/>
      <c r="V39" s="61"/>
      <c r="W39" s="62"/>
      <c r="X39" s="260"/>
      <c r="Y39" s="261"/>
      <c r="Z39" s="53">
        <f>+((Z31*80%)+(Z38*20%))</f>
        <v>3.0460000000000001E-2</v>
      </c>
      <c r="AA39" s="262"/>
      <c r="AB39" s="263"/>
      <c r="AC39" s="247"/>
      <c r="AD39" s="248"/>
      <c r="AE39" s="53">
        <f>+((AE31*80%)+(AE38*20%))</f>
        <v>0</v>
      </c>
      <c r="AF39" s="262"/>
      <c r="AG39" s="263"/>
      <c r="AH39" s="247"/>
      <c r="AI39" s="248"/>
      <c r="AJ39" s="53">
        <f>+((AJ31*80%)+(AJ38*20%))</f>
        <v>0</v>
      </c>
      <c r="AK39" s="262"/>
      <c r="AL39" s="263"/>
      <c r="AM39" s="247"/>
      <c r="AN39" s="248"/>
      <c r="AO39" s="53">
        <f>+((AO31*80%)+(AO38*20%))</f>
        <v>0</v>
      </c>
      <c r="AP39" s="262"/>
      <c r="AQ39" s="263"/>
      <c r="AR39" s="247"/>
      <c r="AS39" s="248"/>
      <c r="AT39" s="53">
        <f>+((AT31*80%)+(AT38*20%))</f>
        <v>0</v>
      </c>
      <c r="AU39" s="54"/>
    </row>
    <row r="40" spans="1:47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55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</row>
    <row r="41" spans="1:47" x14ac:dyDescent="0.25">
      <c r="A41" s="1"/>
      <c r="B41" s="1"/>
      <c r="C41" s="1"/>
      <c r="D41" s="1"/>
      <c r="E41" s="56"/>
      <c r="F41" s="56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</row>
  </sheetData>
  <autoFilter ref="A15:AU39"/>
  <mergeCells count="88">
    <mergeCell ref="A39:E39"/>
    <mergeCell ref="X39:Y39"/>
    <mergeCell ref="AA39:AB39"/>
    <mergeCell ref="AC39:AD39"/>
    <mergeCell ref="AF39:AG39"/>
    <mergeCell ref="A38:E38"/>
    <mergeCell ref="X38:Y38"/>
    <mergeCell ref="AA38:AB38"/>
    <mergeCell ref="AC38:AD38"/>
    <mergeCell ref="AF38:AG38"/>
    <mergeCell ref="AM12:AQ12"/>
    <mergeCell ref="AR12:AU12"/>
    <mergeCell ref="X13:AB14"/>
    <mergeCell ref="AH39:AI39"/>
    <mergeCell ref="AP31:AQ31"/>
    <mergeCell ref="AR31:AS31"/>
    <mergeCell ref="AH38:AI38"/>
    <mergeCell ref="AK38:AL38"/>
    <mergeCell ref="AK39:AL39"/>
    <mergeCell ref="AM39:AN39"/>
    <mergeCell ref="AP39:AQ39"/>
    <mergeCell ref="AR39:AS39"/>
    <mergeCell ref="AM38:AN38"/>
    <mergeCell ref="AP38:AQ38"/>
    <mergeCell ref="AR38:AS38"/>
    <mergeCell ref="AM13:AQ14"/>
    <mergeCell ref="J9:N9"/>
    <mergeCell ref="J10:N10"/>
    <mergeCell ref="AR13:AU14"/>
    <mergeCell ref="A31:E31"/>
    <mergeCell ref="X31:Y31"/>
    <mergeCell ref="AA31:AB31"/>
    <mergeCell ref="AC31:AD31"/>
    <mergeCell ref="AF31:AG31"/>
    <mergeCell ref="AH31:AI31"/>
    <mergeCell ref="AK31:AL31"/>
    <mergeCell ref="AM31:AN31"/>
    <mergeCell ref="S12:W14"/>
    <mergeCell ref="X12:AB12"/>
    <mergeCell ref="AC12:AG12"/>
    <mergeCell ref="AH12:AL12"/>
    <mergeCell ref="AL1:AL2"/>
    <mergeCell ref="AM1:AM2"/>
    <mergeCell ref="AN1:AN2"/>
    <mergeCell ref="AO1:AO2"/>
    <mergeCell ref="AP1:AP2"/>
    <mergeCell ref="AK1:AK2"/>
    <mergeCell ref="A12:B14"/>
    <mergeCell ref="C12:C15"/>
    <mergeCell ref="D12:G14"/>
    <mergeCell ref="H12:R14"/>
    <mergeCell ref="AE1:AE2"/>
    <mergeCell ref="AF1:AF2"/>
    <mergeCell ref="AG1:AG2"/>
    <mergeCell ref="AH1:AH2"/>
    <mergeCell ref="AI1:AI2"/>
    <mergeCell ref="AJ1:AJ2"/>
    <mergeCell ref="AC13:AG14"/>
    <mergeCell ref="AH13:AL14"/>
    <mergeCell ref="AQ1:AQ2"/>
    <mergeCell ref="AR1:AR2"/>
    <mergeCell ref="AS1:AS2"/>
    <mergeCell ref="AT1:AT2"/>
    <mergeCell ref="AU1:AU2"/>
    <mergeCell ref="A2:N2"/>
    <mergeCell ref="A3:S3"/>
    <mergeCell ref="A4:S4"/>
    <mergeCell ref="A6:B10"/>
    <mergeCell ref="C6:E10"/>
    <mergeCell ref="G6:N6"/>
    <mergeCell ref="J7:N7"/>
    <mergeCell ref="J8:N8"/>
    <mergeCell ref="H7:I7"/>
    <mergeCell ref="H8:I8"/>
    <mergeCell ref="H9:I9"/>
    <mergeCell ref="H10:I10"/>
    <mergeCell ref="AD1:AD2"/>
    <mergeCell ref="A1:N1"/>
    <mergeCell ref="O1:S2"/>
    <mergeCell ref="T1:T2"/>
    <mergeCell ref="U1:U2"/>
    <mergeCell ref="V1:V2"/>
    <mergeCell ref="W1:W2"/>
    <mergeCell ref="Y1:Y2"/>
    <mergeCell ref="Z1:Z2"/>
    <mergeCell ref="AA1:AA2"/>
    <mergeCell ref="AB1:AB2"/>
    <mergeCell ref="AC1:AC2"/>
  </mergeCells>
  <dataValidations count="1">
    <dataValidation allowBlank="1" showInputMessage="1" showErrorMessage="1" error="Escriba un texto " promptTitle="Cualquier contenido" sqref="G21 G24 G27:G30"/>
  </dataValidation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76DF3B08D03B34B91F992FA5829B101" ma:contentTypeVersion="13" ma:contentTypeDescription="Crear nuevo documento." ma:contentTypeScope="" ma:versionID="cc955f964cef0544bbbbbbae69fb9f1f">
  <xsd:schema xmlns:xsd="http://www.w3.org/2001/XMLSchema" xmlns:xs="http://www.w3.org/2001/XMLSchema" xmlns:p="http://schemas.microsoft.com/office/2006/metadata/properties" xmlns:ns3="918d46ae-bc80-4b93-8345-0c7a35c27299" xmlns:ns4="5074ac74-b766-45bb-bfb7-2b9c165faf29" targetNamespace="http://schemas.microsoft.com/office/2006/metadata/properties" ma:root="true" ma:fieldsID="52adc75e7b8f0af577385e638f7f2ee5" ns3:_="" ns4:_="">
    <xsd:import namespace="918d46ae-bc80-4b93-8345-0c7a35c27299"/>
    <xsd:import namespace="5074ac74-b766-45bb-bfb7-2b9c165faf2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18d46ae-bc80-4b93-8345-0c7a35c2729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74ac74-b766-45bb-bfb7-2b9c165faf29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3" nillable="true" ma:displayName="Hash de la sugerencia para compartir" ma:description="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201A0DD-42A1-4B91-BE5F-8433EFB5AED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18d46ae-bc80-4b93-8345-0c7a35c27299"/>
    <ds:schemaRef ds:uri="5074ac74-b766-45bb-bfb7-2b9c165faf2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5348804-F9F2-4846-BA87-C2B128F46D3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C77369E-AE28-4DD1-97BD-D1E092F04384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918d46ae-bc80-4b93-8345-0c7a35c27299"/>
    <ds:schemaRef ds:uri="5074ac74-b766-45bb-bfb7-2b9c165faf29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Elizabeth Niño González</dc:creator>
  <cp:keywords/>
  <dc:description/>
  <cp:lastModifiedBy>Jarol Felipe Arias Muñoz</cp:lastModifiedBy>
  <cp:revision/>
  <dcterms:created xsi:type="dcterms:W3CDTF">2021-12-02T18:50:00Z</dcterms:created>
  <dcterms:modified xsi:type="dcterms:W3CDTF">2022-05-18T16:40:01Z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0x010100376DF3B08D03B34B91F992FA5829B101</vt:lpwstr>
  </property>
</Properties>
</file>