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rcadio.sarmiento\Desktop\"/>
    </mc:Choice>
  </mc:AlternateContent>
  <bookViews>
    <workbookView xWindow="0" yWindow="0" windowWidth="4080" windowHeight="11145" tabRatio="346"/>
  </bookViews>
  <sheets>
    <sheet name="PLAN GESTION POR PROCESO" sheetId="1" r:id="rId1"/>
    <sheet name="Hoja2" sheetId="2" state="hidden" r:id="rId2"/>
    <sheet name="Hoja4" sheetId="5" state="hidden" r:id="rId3"/>
  </sheets>
  <externalReferences>
    <externalReference r:id="rId4"/>
  </externalReferences>
  <definedNames>
    <definedName name="_xlnm._FilterDatabase" localSheetId="0" hidden="1">'PLAN GESTION POR PROCESO'!$A$15:$AT$37</definedName>
    <definedName name="_xlnm.Print_Area" localSheetId="0">'PLAN GESTION POR PROCESO'!$A$1:$AT$43</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#REF!</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37" i="1" l="1"/>
  <c r="AM37" i="1"/>
  <c r="AM21" i="1"/>
  <c r="AH37" i="1" l="1"/>
  <c r="AP34" i="1"/>
  <c r="AR29" i="1"/>
  <c r="AR30" i="1"/>
  <c r="AR28" i="1"/>
  <c r="AB20" i="1" l="1"/>
  <c r="AR20" i="1" s="1"/>
  <c r="AQ22" i="1" l="1"/>
  <c r="AQ24" i="1"/>
  <c r="AQ26" i="1"/>
  <c r="AQ28" i="1"/>
  <c r="AQ30" i="1"/>
  <c r="AQ34" i="1"/>
  <c r="AS34" i="1" s="1"/>
  <c r="AQ36" i="1"/>
  <c r="AQ23" i="1"/>
  <c r="AS23" i="1" s="1"/>
  <c r="P25" i="1"/>
  <c r="AQ25" i="1" s="1"/>
  <c r="AQ27" i="1"/>
  <c r="AQ29" i="1"/>
  <c r="AQ31" i="1"/>
  <c r="AS31" i="1" s="1"/>
  <c r="AQ33" i="1"/>
  <c r="AS33" i="1" s="1"/>
  <c r="AQ35" i="1"/>
  <c r="AP21" i="1"/>
  <c r="AP22" i="1"/>
  <c r="AP23" i="1"/>
  <c r="AP24" i="1"/>
  <c r="AP25" i="1"/>
  <c r="AP26" i="1"/>
  <c r="AP27" i="1"/>
  <c r="AP28" i="1"/>
  <c r="AP29" i="1"/>
  <c r="AP30" i="1"/>
  <c r="AP31" i="1"/>
  <c r="AP32" i="1"/>
  <c r="AP33" i="1"/>
  <c r="AP35" i="1"/>
  <c r="AP36" i="1"/>
  <c r="AP20" i="1"/>
  <c r="AK21" i="1"/>
  <c r="AK23" i="1"/>
  <c r="AM23" i="1" s="1"/>
  <c r="AK25" i="1"/>
  <c r="AK27" i="1"/>
  <c r="AK29" i="1"/>
  <c r="AK31" i="1"/>
  <c r="AM31" i="1" s="1"/>
  <c r="AK22" i="1"/>
  <c r="AK24" i="1"/>
  <c r="AK26" i="1"/>
  <c r="AK28" i="1"/>
  <c r="AK30" i="1"/>
  <c r="AK33" i="1"/>
  <c r="AM33" i="1" s="1"/>
  <c r="AK34" i="1"/>
  <c r="AM34" i="1" s="1"/>
  <c r="AK35" i="1"/>
  <c r="AK36" i="1"/>
  <c r="AK20" i="1"/>
  <c r="AA22" i="1"/>
  <c r="AC22" i="1" s="1"/>
  <c r="AA24" i="1"/>
  <c r="AA34" i="1"/>
  <c r="AC34" i="1"/>
  <c r="AA21" i="1"/>
  <c r="AA23" i="1"/>
  <c r="AA25" i="1"/>
  <c r="AA26" i="1"/>
  <c r="AA27" i="1"/>
  <c r="AA28" i="1"/>
  <c r="AA29" i="1"/>
  <c r="AA30" i="1"/>
  <c r="AA31" i="1"/>
  <c r="AC31" i="1"/>
  <c r="AA33" i="1"/>
  <c r="AC33" i="1" s="1"/>
  <c r="AA35" i="1"/>
  <c r="AC35" i="1"/>
  <c r="AA20" i="1"/>
  <c r="V28" i="1"/>
  <c r="X28" i="1"/>
  <c r="V29" i="1"/>
  <c r="X29" i="1" s="1"/>
  <c r="V34" i="1"/>
  <c r="V21" i="1"/>
  <c r="V22" i="1"/>
  <c r="V23" i="1"/>
  <c r="V24" i="1"/>
  <c r="V25" i="1"/>
  <c r="V26" i="1"/>
  <c r="V27" i="1"/>
  <c r="V30" i="1"/>
  <c r="X30" i="1" s="1"/>
  <c r="V31" i="1"/>
  <c r="X31" i="1" s="1"/>
  <c r="V32" i="1"/>
  <c r="V33" i="1"/>
  <c r="X33" i="1" s="1"/>
  <c r="V35" i="1"/>
  <c r="V36" i="1"/>
  <c r="V20" i="1"/>
  <c r="E37" i="1"/>
  <c r="P32" i="1"/>
  <c r="AQ32" i="1" s="1"/>
  <c r="AS32" i="1" s="1"/>
  <c r="P21" i="1"/>
  <c r="AQ21" i="1" s="1"/>
  <c r="AS21" i="1" s="1"/>
  <c r="P20" i="1"/>
  <c r="AQ20" i="1" s="1"/>
  <c r="AC37" i="1" l="1"/>
  <c r="X37" i="1"/>
</calcChain>
</file>

<file path=xl/comments1.xml><?xml version="1.0" encoding="utf-8"?>
<comments xmlns="http://schemas.openxmlformats.org/spreadsheetml/2006/main">
  <authors>
    <author>juan.jimenez</author>
  </authors>
  <commentList>
    <comment ref="J18" authorId="0" shapeId="0">
      <text>
        <r>
          <rPr>
            <b/>
            <sz val="8"/>
            <color indexed="81"/>
            <rFont val="Tahoma"/>
            <family val="2"/>
          </rPr>
          <t>juan.jimenez:</t>
        </r>
        <r>
          <rPr>
            <sz val="8"/>
            <color indexed="81"/>
            <rFont val="Tahoma"/>
            <family val="2"/>
          </rPr>
          <t xml:space="preserve">
Establecer el tipo programación:
- Suma
-Constante
-Creciente
-Decreciente</t>
        </r>
      </text>
    </comment>
  </commentList>
</comments>
</file>

<file path=xl/comments2.xml><?xml version="1.0" encoding="utf-8"?>
<comments xmlns="http://schemas.openxmlformats.org/spreadsheetml/2006/main">
  <authors>
    <author>Sandy.Calderon</author>
  </authors>
  <commentList>
    <comment ref="C91" authorId="0" shapeId="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<sst xmlns="http://schemas.openxmlformats.org/spreadsheetml/2006/main" count="616" uniqueCount="341">
  <si>
    <t>ALCALDÍA LOCAL DE SAN CRISTÓBAL</t>
  </si>
  <si>
    <t>SECRETARIA DISTRITAL DE GOBIERNO</t>
  </si>
  <si>
    <t>VIGENCIA DE LA PLANEACIÓN</t>
  </si>
  <si>
    <t>CONTROL DE CAMBIOS</t>
  </si>
  <si>
    <t>ALCALDÍA LOCAL</t>
  </si>
  <si>
    <t>ALCALDIA LOCAL DE SAN CRISTOBAL</t>
  </si>
  <si>
    <t>VERSIÓN</t>
  </si>
  <si>
    <t>FECHA</t>
  </si>
  <si>
    <t>DESCRIPCIÓN DE LA MODIFICACIÓN</t>
  </si>
  <si>
    <t>PROCESOS ASOCIADOS</t>
  </si>
  <si>
    <t>GESTIÓN PÚBLICA TERRITORIAL LOCAL 
GESTIÓN CORPORATIVA LOCAL</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</si>
  <si>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</si>
  <si>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t>
  </si>
  <si>
    <t>Se adiciona el avance de gestión de la Alcaldía Local realizado durante el I trimestre, obteniendo por resultado 89,54%. Se modifican las metas 5 y 6 definiendo las obligaciones por pagar del rubro de Inversión y finalmente, se cambia la programación de la meta "Obtener una calificación  semestral  igual o superior al 80  % en conocimientos de MIPG por proceso y/o Alcaldía Local" para tercer trimestre de 2019. Se modificó el  medio de verificación de las metas asociadas a los operativos de actividad económica, obras y urbanismo y espacio público.</t>
  </si>
  <si>
    <r>
      <t xml:space="preserve">En atención al correo remitido el día 25 de julio de 2019 por partede la Directora para la Gestión Policiva se modifica la linea base de las metas </t>
    </r>
    <r>
      <rPr>
        <i/>
        <sz val="12"/>
        <rFont val="Arial"/>
        <family val="2"/>
      </rPr>
      <t>"Dar impulso procesal  ( Avocar, rechazar, enviar al competente, fallar) al 60% de los comparendos recibidos en las vigencias anteriores al año 2019." y "Dar impulso procesal  ( Avocar, rechazar, enviar al competente, fallar) al 60% de las quejas recibidos en las vigencias anteriores al año 2019"</t>
    </r>
    <r>
      <rPr>
        <sz val="12"/>
        <rFont val="Arial"/>
        <family val="2"/>
      </rPr>
      <t xml:space="preserve">. Se adiciona el avance de gestión de la Alcaldía Local realizado durante el II trimestre, obteniendo por resultado 90,46%. </t>
    </r>
  </si>
  <si>
    <t>069/09/2019</t>
  </si>
  <si>
    <t>Se modifica la programación de la meta transversal "Obtener una calificación   igual o superior al 80  % en conocimientos de MIPG por proceso y/o Alcaldía Local"  para cuarto trimestre de vigencia.</t>
  </si>
  <si>
    <t xml:space="preserve">Se adiciona el avance de gestión de la Alcaldía realizado durante el IV trimestre, obteniendo por resultado del 99%, obteniendo por resultado de gestión para la vigencia 2019 del 99%			</t>
  </si>
  <si>
    <t>Se incorporan los resultados de la meta "Lograr el 65% de avance en el cumplimiento físico del Plan de Desarrollo Local" toda vez que la Secretaría Distrital de Planeación remitió el soporte del cumplimiento de la metas hasta el día 03 de febrero, así las cosas la Alcalía Local obtuvo por resultado de gestión para: IV trimestre 99%  y 99% con la gestión acumulada de la vigencia 2019</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</si>
  <si>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</si>
  <si>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</si>
  <si>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</si>
  <si>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</si>
  <si>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</si>
  <si>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</si>
  <si>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</si>
  <si>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</si>
  <si>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</si>
  <si>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</si>
  <si>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</si>
  <si>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 xml:space="preserve">RESULTADO INDICADOR </t>
  </si>
  <si>
    <t>ANÁLISIS DE RESULTADO</t>
  </si>
  <si>
    <t>N° OE</t>
  </si>
  <si>
    <t>OBJETIVO ESTRATÉGICO</t>
  </si>
  <si>
    <t>PROCESO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</si>
  <si>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</si>
  <si>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</si>
  <si>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</si>
  <si>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</si>
  <si>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</si>
  <si>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</si>
  <si>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</si>
  <si>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</si>
  <si>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</si>
  <si>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</si>
  <si>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</si>
  <si>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</si>
  <si>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</si>
  <si>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</si>
  <si>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</si>
  <si>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</si>
  <si>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</si>
  <si>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</si>
  <si>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</si>
  <si>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</si>
  <si>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x</t>
  </si>
  <si>
    <t xml:space="preserve">Fortalecer la capacidad institucional y para el ejercicio de la función  policiva por parte de las autoridades </t>
  </si>
  <si>
    <t>Gestión Pública Territorial Local</t>
  </si>
  <si>
    <r>
      <t xml:space="preserve">Incrementar en un </t>
    </r>
    <r>
      <rPr>
        <b/>
        <sz val="12"/>
        <rFont val="Arial"/>
        <family val="2"/>
      </rPr>
      <t>10%</t>
    </r>
    <r>
      <rPr>
        <sz val="12"/>
        <rFont val="Arial"/>
        <family val="2"/>
      </rPr>
      <t xml:space="preserve"> la participación de los ciudadanos en la audiencia de rendición de cuentas.</t>
    </r>
  </si>
  <si>
    <t>RETADORA (MEJORA)</t>
  </si>
  <si>
    <t>Porcentaje de incremento de la participación de los Ciudadanos en la Audiencia de Rendición de Cuentas</t>
  </si>
  <si>
    <t>((No. ciudadanos participantes en la audiencia de Rendición de Cuentas vigencia 2019 - No. ciudadanos participantes en la audiencia de Rendición de Cuentas Vigencia 2018) /  No. ciudadanos participantes en la audiencia de Rendición de Cuentas Vigencia 2018)*100</t>
  </si>
  <si>
    <t>Diligenciar de acuerdo con el informe de veeduría distrital</t>
  </si>
  <si>
    <t>SUMA</t>
  </si>
  <si>
    <t>Ciudadanos</t>
  </si>
  <si>
    <t>EFICACIA</t>
  </si>
  <si>
    <t>Registros de asistencia a la audiencia pública de rendición de cuentas 2018 y  2019</t>
  </si>
  <si>
    <t>Alcaldía Local</t>
  </si>
  <si>
    <t>Informe de Veeduría Distrital</t>
  </si>
  <si>
    <t>META NO PROGRAMADA</t>
  </si>
  <si>
    <t>En la audiencia del año 2019 asistieron 584 personas, que comparadas con las 400 asistentes a la audiencia del año 2018, significa un incremento del 18%</t>
  </si>
  <si>
    <t>Listados de asistencia</t>
  </si>
  <si>
    <r>
      <t xml:space="preserve">Lograr el </t>
    </r>
    <r>
      <rPr>
        <b/>
        <sz val="12"/>
        <rFont val="Arial"/>
        <family val="2"/>
      </rPr>
      <t xml:space="preserve">65% </t>
    </r>
    <r>
      <rPr>
        <sz val="12"/>
        <rFont val="Arial"/>
        <family val="2"/>
      </rPr>
      <t>de avance en el cumplimiento físico del Plan de Desarrollo Local</t>
    </r>
  </si>
  <si>
    <t>Porcentaje de Avance en el Cumplimiento Físico del Plan de Desarrollo Local</t>
  </si>
  <si>
    <t>Porcentaje de avance acumulado en el cumplimiento físico entregado del Plan de Desarrollo Local que arroja la MUSI.</t>
  </si>
  <si>
    <t>CRECIENTE</t>
  </si>
  <si>
    <t>Porcentaje</t>
  </si>
  <si>
    <t>EFECTIVIDAD</t>
  </si>
  <si>
    <t>MUSI</t>
  </si>
  <si>
    <t>Matriz MUSI</t>
  </si>
  <si>
    <t>Según el visor MUSI reportado por la Secretaría Distrital de Planeación, el avance físico del plan de desarrollo local para el trimestre fue del 51%</t>
  </si>
  <si>
    <t>MATRIZ MUSI</t>
  </si>
  <si>
    <t xml:space="preserve">
    De acuerdo con el informe de avance PDL 2017-2020 remitido por la Secretaría Distrital de Planeación - SDP, el visor MUSI reporta para la Alcaldía Local un avance físico del 59,8%.</t>
  </si>
  <si>
    <t>Reporte MUSI</t>
  </si>
  <si>
    <t>Según el visor MUSI reportado por la Secretaría Distrital de Planeación, el avance físico del plan de desarrollo local para el trimestre fue del 62,2%</t>
  </si>
  <si>
    <t>Según la matriz del visor MUSI reportada por la Secretaría Distrital de Planeación, la Alcaldía Local logró un avance físico durante la vigencia del 57,9%</t>
  </si>
  <si>
    <t>Visor musi</t>
  </si>
  <si>
    <t>Integrar las herramientas de planeación, gestión y control, con enfoque de innovación, mejoramiento continuo, responsabilidad social, desarrollo integral del talento humano y transparencia</t>
  </si>
  <si>
    <t xml:space="preserve">Gestión Corporativa Local </t>
  </si>
  <si>
    <r>
      <t xml:space="preserve">Comprometer al 30 de julio del 2019 el </t>
    </r>
    <r>
      <rPr>
        <b/>
        <sz val="12"/>
        <rFont val="Arial"/>
        <family val="2"/>
      </rPr>
      <t>50%</t>
    </r>
    <r>
      <rPr>
        <sz val="12"/>
        <rFont val="Arial"/>
        <family val="2"/>
      </rPr>
      <t xml:space="preserve"> del presupuesto de inversión directa disponible a la vigencia para el FDL y el </t>
    </r>
    <r>
      <rPr>
        <b/>
        <sz val="12"/>
        <rFont val="Arial"/>
        <family val="2"/>
      </rPr>
      <t>95%</t>
    </r>
    <r>
      <rPr>
        <sz val="12"/>
        <rFont val="Arial"/>
        <family val="2"/>
      </rPr>
      <t xml:space="preserve"> al 31 de diciembre de 2019.</t>
    </r>
  </si>
  <si>
    <t>Porcentaje de Compromisos de la vigencia 2019</t>
  </si>
  <si>
    <t>(Valor de RP de inversión directa de la vigencia  / Valor total del presupuesto de inversión directa de la Vigencia)*100</t>
  </si>
  <si>
    <t>Compromisos</t>
  </si>
  <si>
    <t>EFICIENCIA</t>
  </si>
  <si>
    <t>PREDIS</t>
  </si>
  <si>
    <t>Si bien el avance no se logra la meta, a la fecha se han aprobado en comité de contratación procesos por más de 43 mil millones, que equivalen al 67% del presupuesto de inversión de la vigencia</t>
  </si>
  <si>
    <t>Informe ejecución presupuestal tomado de Predis</t>
  </si>
  <si>
    <t>En la vigencia se comprometieron  65,72 mil millones de un presupuesto de inversión de 65,71 mil millones</t>
  </si>
  <si>
    <r>
      <t>Girar mínimo el 4</t>
    </r>
    <r>
      <rPr>
        <b/>
        <sz val="12"/>
        <rFont val="Arial"/>
        <family val="2"/>
      </rPr>
      <t>0%</t>
    </r>
    <r>
      <rPr>
        <sz val="12"/>
        <rFont val="Arial"/>
        <family val="2"/>
      </rPr>
      <t xml:space="preserve"> del presupuesto de inversión directa comprometido en la vigencia 2019</t>
    </r>
  </si>
  <si>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</si>
  <si>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</si>
  <si>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</si>
  <si>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</si>
  <si>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</si>
  <si>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De un presupuesto de inversión de 60.719 millones se realizaron giros por 3.535 millones</t>
  </si>
  <si>
    <t>De un presupuesto de inversión de 65.203 millones se realizaron giros por 12.688 millones</t>
  </si>
  <si>
    <t>Reporte PREDIS</t>
  </si>
  <si>
    <t>A 31 de diciembre se giraron 25 mil millones de un presupuesto de inversión de 65,2 mil millones</t>
  </si>
  <si>
    <r>
      <t xml:space="preserve">Girar el </t>
    </r>
    <r>
      <rPr>
        <b/>
        <sz val="12"/>
        <rFont val="Arial"/>
        <family val="2"/>
      </rPr>
      <t>50%</t>
    </r>
    <r>
      <rPr>
        <sz val="12"/>
        <rFont val="Arial"/>
        <family val="2"/>
      </rPr>
      <t xml:space="preserve"> del presupuesto constituido como Obligaciones por Pagar de la vigencia 2017 y anteriores ( Inversión).</t>
    </r>
  </si>
  <si>
    <t>Porcentaje de Giros de Obligaciones por Pagar 2017 y anteriores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</si>
  <si>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</si>
  <si>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</si>
  <si>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De un total de OPP de vigencias anteriores de 7,125 millones, se giraron 681 millones a la fecha de corte</t>
  </si>
  <si>
    <t>Informe ejecución presupuestal PEDIS</t>
  </si>
  <si>
    <t>De un total de OPP de vigencias anteriores de 7,.252 millones, se giraron 2588 millones a la fecha de corte</t>
  </si>
  <si>
    <t>De un total de OPP de vigencias anteriores de 6.881 millones, se giraron 4.996 millones a la fecha de corte</t>
  </si>
  <si>
    <t>De un total de OPP de vigencias anteriores de 7.252 millones, se giraron 5.738 millones a la fecha de corte</t>
  </si>
  <si>
    <r>
      <t xml:space="preserve">Girar el </t>
    </r>
    <r>
      <rPr>
        <b/>
        <sz val="12"/>
        <rFont val="Arial"/>
        <family val="2"/>
      </rPr>
      <t>50%</t>
    </r>
    <r>
      <rPr>
        <sz val="12"/>
        <rFont val="Arial"/>
        <family val="2"/>
      </rPr>
      <t xml:space="preserve"> del presupuesto constituido como Obligaciones por Pagar de la vigencia 2018 (Inversión).</t>
    </r>
  </si>
  <si>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</si>
  <si>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</si>
  <si>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</si>
  <si>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De un total de OPP de la vigencia de 48386 millones, se giraron 10553 millones a la fecha de corte</t>
  </si>
  <si>
    <t>De un total de OPP de la vigencia 2018 de 49,089 millones, se giraron 17669 millones a la fecha de corte</t>
  </si>
  <si>
    <t>De un total de OPP de la vigencia 2018 de 48976 millones, se giraron 34.666 millones a la fecha de corte</t>
  </si>
  <si>
    <t>De un total de OPP de la vigencia 2018 de 49.089 millones, se giraron 42.710 millones a la fecha de corte</t>
  </si>
  <si>
    <t>Fortalecer la capacidad institucional y para el ejercicio de la función  policiva por parte de las autoridades locales a cargo de la SDG.</t>
  </si>
  <si>
    <t>Inspección Vigilancia y Control</t>
  </si>
  <si>
    <t>Dar impulso procesal  ( Avocar, rechazar, enviar al competente, fallar) al 60% de los comparendos recibidos en las vigencias anteriores al año 2019.</t>
  </si>
  <si>
    <t>Porcentaje de impulsos procesales por los inspectores en las Localidades</t>
  </si>
  <si>
    <t>(Número de impulsos procesales resueltos en la localidad/Número de comparendos anteriores a la vigencia 2019 en la Localidad )*100</t>
  </si>
  <si>
    <t xml:space="preserve">Impulsos Procesales </t>
  </si>
  <si>
    <t>Siactua</t>
  </si>
  <si>
    <t>Alcalde Local</t>
  </si>
  <si>
    <t>De acuerdo al reporte remitido por la Dirección para la Gestión Policiva  se dio respuesta al 49% de los comparendos programados para el trimestre</t>
  </si>
  <si>
    <t>Informe comparendos DGP</t>
  </si>
  <si>
    <t>La Alcaldía Local dio impulso a 3.918 comparendos recibidos en las vigencias anteriores al año 2019.</t>
  </si>
  <si>
    <t>Reporte DGP</t>
  </si>
  <si>
    <t>Dar impulso procesal  ( Avocar, rechazar, enviar al competente, fallar, ) al 60% de las quejas recibidas en las vigencias anteriores al año 2019 .</t>
  </si>
  <si>
    <t>(Número de impulsos procesales resueltos en la localidad/Número de quejas recibidas en la Localidad anteriores a la vigencia 2019)*100</t>
  </si>
  <si>
    <t xml:space="preserve">Siactua </t>
  </si>
  <si>
    <t>De acuerdo al reporte remitido por la Dirección para la Gestión Policiva  se dio respuesta al 42% de las quejas programadas para el trimestre</t>
  </si>
  <si>
    <t>Informe quejass DGP</t>
  </si>
  <si>
    <t>La Alcaldía Local dio impulso a 1.395 quejas recibidos en las vigencias anteriores al año 2019.</t>
  </si>
  <si>
    <t>Realizar 42 acciones de control u operativos en materia de actividad económica</t>
  </si>
  <si>
    <t>Cantidad de acciones de control u operativos en materia de económica realizados.</t>
  </si>
  <si>
    <t>Número de Acciones de Control u Operativos en materia de actividad económica.</t>
  </si>
  <si>
    <t>Operativos en materia de actividad económica</t>
  </si>
  <si>
    <t>Informe de operativo
Actas</t>
  </si>
  <si>
    <t>GET-IVC-F035 Acta de visita
GET-IVC-F032 Formato consolidación de la información de operativos
GDI-GPD-F029 Evidencia de reunión</t>
  </si>
  <si>
    <t>Se realizaron 10  operativos de IVC en el mes de marzo.</t>
  </si>
  <si>
    <t>Actas de Operativos</t>
  </si>
  <si>
    <t>Se realizaron 30 operativos en la zona dirigidos a establecimientos de comercio de la localidad, verificando el cumplimiento por parte de los mismos de la normatividad.</t>
  </si>
  <si>
    <t>actas operativos</t>
  </si>
  <si>
    <t>Los operativos se realizaron en las zonas más sensibles de la localidad</t>
  </si>
  <si>
    <t>Reportes operativos</t>
  </si>
  <si>
    <t>Se realizaron 19  operativos en la zona dirigidos a establecimientos de comercio de la localidad, verificando el cumplimiento por parte de los mismos de la normatividad.</t>
  </si>
  <si>
    <t>La Alcaldía Local realizó 106 acciones de control u operativos en materia de económica superando la meta en 21 operativos</t>
  </si>
  <si>
    <t>Realizar 24 acciones de control u operativos en materia de obras y urbanismo relacionados con la integridad urbanística.</t>
  </si>
  <si>
    <t>Cantidad de acciones de control u operativos en materia de urbanismo relacionados con la integridad urbanística.</t>
  </si>
  <si>
    <t>Número de Acciones de Control u Operativos en Materia de Urbanismo Relacionados con la Integridad urbanística.</t>
  </si>
  <si>
    <t>Operativos en materia de urbanismo</t>
  </si>
  <si>
    <t>GET-IVC-F032 Formato consolidación de la información de operativos
GET-IVC-F034 Formato técnico de visita y/o verificación- control urbanístico
GDI-GPD-F029 Evidencia de reunión</t>
  </si>
  <si>
    <t>En el primer trimestre se realizaron  6 operativos  de urbanismo y integridad del espacio en cerros orientales en las diferentes barrios como , Manila,Calvo sur, Aguas claras, Altamira, los alpes . el triangulo ,Poligono 51 y 51A</t>
  </si>
  <si>
    <t>Actas operativos y cuadro de control</t>
  </si>
  <si>
    <t>En este trimestre se realizaron 21 operativos de integridad urbanistica, principalmente en los barrios cercanos a los cerros orientales.</t>
  </si>
  <si>
    <t>Se realizaron 19 operativos de obras  y control urbanisticos en los barrios Manila , Juan Rey , Aguas Claras , los Alpes el Triángulo bajo y alto, Poligonos 51 y 51A.</t>
  </si>
  <si>
    <t>En este trimestre se realizaron 19 operativos de integridad urbanistica, principalmente en los barrios cercanos a los cerros orientales.</t>
  </si>
  <si>
    <t xml:space="preserve">La Alcaldía Local realizó 65 acciones de control u operativos en materia de integridad urbanistica </t>
  </si>
  <si>
    <t>Realizar  24  acciones de control u operativos en materia de urbanismo relacionados con la integridad del Espacio Público.</t>
  </si>
  <si>
    <t>Cantidad de acciones de control de operativos en materia de urbanismo relacionados con espacio público</t>
  </si>
  <si>
    <t>Número de Acciones de Control u Operativos en Materia de Urbanismo Relacionados con espacio público.</t>
  </si>
  <si>
    <t>Operativos de Recuperación de espacio público</t>
  </si>
  <si>
    <t>GET-IVC-F037 Formato técnico de visita y/o verificación - espacio público.</t>
  </si>
  <si>
    <t>Se realizaron 2 operativos de espacio, los operativos faltantes quedan reprogramados</t>
  </si>
  <si>
    <t>Acta de Operativos</t>
  </si>
  <si>
    <t>Se realizaron 14 operativos de espacio publico en la localidad dirigidos a la recuperación del mismo para el uso de la ciudadanía</t>
  </si>
  <si>
    <t>Se realizaron 14 operativos de espacio público en el 20 de Julio y otras zonas de la localidad.</t>
  </si>
  <si>
    <t>Se realizaron 5 operativos de espacio publico en la localidad dirigidos a la recuperación del mismo para el uso de la ciudadanía</t>
  </si>
  <si>
    <t>La Alcaldía Local realizó  35 acciones de control u operativos en materia de espacio público</t>
  </si>
  <si>
    <t>Asegurar el acceso de la ciudadanía a la información y oferta institucional</t>
  </si>
  <si>
    <t>Gerencia de TIC</t>
  </si>
  <si>
    <t>Cumplir el 100% de los lineamientos de gestión de las TIC impartidas por la DTI del nivel central para la vigencia 2019</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</si>
  <si>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</si>
  <si>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</si>
  <si>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</si>
  <si>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</si>
  <si>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</si>
  <si>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Seguimiento al Porcentaje de Políticas de Gestión TIC</t>
  </si>
  <si>
    <t>De acuerdo al informe remitido por la DTI de los 6 lineamientos evaluados la alcaldía local cumple con el 88%</t>
  </si>
  <si>
    <t>Reporte DTI</t>
  </si>
  <si>
    <t>De acuerdo al informe remitido por la DTI de los 6 lineamientos evaluados la Alcaldía local cumple con el 76%</t>
  </si>
  <si>
    <t>De acuerdo al informe remitido por la DTI, la Alcaldía Local cumple con el 88% de los 6 lineamientos evaluados.</t>
  </si>
  <si>
    <t>De acuerdo al informe remitido por la DTI, la Alcaldía Local cumple con el 98% de los 6 lineamientos evaluados.</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</si>
  <si>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</si>
  <si>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</si>
  <si>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</si>
  <si>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</si>
  <si>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Numero de propuestas de buenas practicas de gestión  registradas</t>
  </si>
  <si>
    <t>Buenas prácticas de gestión registradas en la herramienta AGORA</t>
  </si>
  <si>
    <t>Agora</t>
  </si>
  <si>
    <t>Líder del Proceso y/o Alcaldía Local  o a quien delegue.</t>
  </si>
  <si>
    <t>Seguimiento Agora</t>
  </si>
  <si>
    <t>META PROGRAMADA 4TO TRIMESTRE</t>
  </si>
  <si>
    <t>Se puede calificar como buena práctica, sin embargo hay que ajustar algunas cosas, de tal manera que permita visibilizar que promueve la transparencia en la alcaldía local. Se debe ajustar el nombre del procedimiento y colocar la alcaldía local</t>
  </si>
  <si>
    <t>Reporte Ágora</t>
  </si>
  <si>
    <t xml:space="preserve">La Alcaldía Local realizó el registro de la buena práctica en el aplicativo AGORA. </t>
  </si>
  <si>
    <t>Registro AGORA</t>
  </si>
  <si>
    <t>Como buena práctica se reportó el proceso de seguimiento a los estudios previos que permitió que la Alcaldía logrará altos niveles de ejecución presupuestal</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</si>
  <si>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</si>
  <si>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</si>
  <si>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rgb="FF0070C0"/>
        <rFont val="Arial"/>
        <family val="2"/>
      </rPr>
      <t>/</t>
    </r>
    <r>
      <rPr>
        <sz val="12"/>
        <color rgb="FF0070C0"/>
        <rFont val="Arial"/>
        <family val="2"/>
      </rPr>
      <t xml:space="preserve"> N°  de acciones a gestionar bajo responsabilidad del proceso)*100</t>
    </r>
  </si>
  <si>
    <t>N/A</t>
  </si>
  <si>
    <t>Planes de mejora</t>
  </si>
  <si>
    <t>MIMEC - SIG</t>
  </si>
  <si>
    <t>Reportes MIMEC - SIG remitidos por la OAP</t>
  </si>
  <si>
    <t>La Alcaldía Local actualmente presenta un nivel de cumplimiento del 95% de las acciones de mejora documentadas y vigentes.</t>
  </si>
  <si>
    <t>Reportes MIMEC - SIG</t>
  </si>
  <si>
    <t>El proceso presente una gestión del 67% en las acciones de los planes de mejora. Actualmente no tiene acciones vencidas.</t>
  </si>
  <si>
    <t>Reportes MIMEC y SIG</t>
  </si>
  <si>
    <t>La Alcaldía Local y/o proceso mantuvo en el trimestre el 71% de las acciones de mejora asignadas con relación a planes de mejoramiento interno documentadas y vigentes</t>
  </si>
  <si>
    <t>Reporte SIG - MIMEC</t>
  </si>
  <si>
    <t>La Alcaldía Local y/o proceso mantuvo en el trimestre el 100% de las acciones de mejora asignadas con relación a planes de mejoramiento interno documentadas y vigentes</t>
  </si>
  <si>
    <t>Reporte SIG- MIMEC</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</si>
  <si>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</si>
  <si>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</si>
  <si>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</si>
  <si>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Requerimientos ciudadanos con respuesta</t>
  </si>
  <si>
    <t>Aplicativo Gestión Documental</t>
  </si>
  <si>
    <t>Seguimiento requerimientos ciudadanos</t>
  </si>
  <si>
    <t xml:space="preserve">La alcaldía está implementando un plan de mejora al respecto y dio respuesta al 100% de los requerimientos ciudadanos con corte a 31 de diciembre de 2018 programados para el trimestre de la vigencia 2019.
</t>
  </si>
  <si>
    <t>Reporte SAC</t>
  </si>
  <si>
    <t xml:space="preserve">La Alcaldía Local dio respuesta al 27,64%  de los requerimientos ciudadanos programados para el trimestre. </t>
  </si>
  <si>
    <t>Reporte requerimientos ciudadanos</t>
  </si>
  <si>
    <t xml:space="preserve">La Alcaldía Local tiene  tiene 34 requerimientos ciudadanos </t>
  </si>
  <si>
    <t>Reporte requerimientos ciudadanos.</t>
  </si>
  <si>
    <t xml:space="preserve">La Alcaldía Local cuenta con 47 SDQS pendientes por tramitar </t>
  </si>
  <si>
    <t xml:space="preserve">La Alcaldía Local dió respuesta total a 3.392 SDQS </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</si>
  <si>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</si>
  <si>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</si>
  <si>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</si>
  <si>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</si>
  <si>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Herramienta Oficina Asesora de Planeación</t>
  </si>
  <si>
    <t>Listas de chequeo al cumplimiento de criterios ambientales remitidos por la OAP</t>
  </si>
  <si>
    <t>Se realizan las siguientes observaciones a la Alcaldía Local con relación al cumplimiento de la meta:
Uso eficiente de energía: Durante las inspecciones realizadas por el profesional ambiental se determinó que el 90% de los equipos de la alcaldía local se encontraron apagados.
Gestión Integral de Residuos: Según la inspección se evidencia mezcla de residuos en los puntos ecológicos.
Movilidad Sostenible: Realiza reporte. 6 personas usan transporte bimodal, 6 bicicleta, 134 transporte público,64 caminando, 6 carro compartido, 16 Taxi o App, 58 carro,  35 moto
Participación en actividades ambientales: Según inspección se cuenta con una participación activa de los servidores públicos en actividades ambientales.
Reporte Consumo de papel: Reporte hasta el  mes de marzo de 2019.
Consumo de papel: No se puede hacer comparación, no se cuenta con los reportes.</t>
  </si>
  <si>
    <t>Reporte criterios ambientales</t>
  </si>
  <si>
    <t>El proceso cumple con el 71% de los requisitos ambientales exigidos.</t>
  </si>
  <si>
    <t>Reporte ambiental</t>
  </si>
  <si>
    <t>Obtener una calificación  semestral  igual o superior al 80  % en conocimientos de MIPG por proceso y/o Alcaldía Local</t>
  </si>
  <si>
    <t>Nivel de conocimientos de MIPG</t>
  </si>
  <si>
    <t>(Sumatoria de calificaciones obtenidas por proceso y/o Alcaldía Local / Número de personas evaluadas)*100</t>
  </si>
  <si>
    <t>Promedio de calificación en conocimientos de MIPG</t>
  </si>
  <si>
    <t>El proceso alcanzó un desempeño del 82,84% en el curso MIPG</t>
  </si>
  <si>
    <t>Reporte MIPG</t>
  </si>
  <si>
    <t>La alcaldía ocupó el segundo lugar en el concurso MIPG y fue la primera en número de colaboradores participantes</t>
  </si>
  <si>
    <t>TOTAL PLAN DE GESTIÓN</t>
  </si>
  <si>
    <t>PRIMER TRIMESTRE</t>
  </si>
  <si>
    <t>SEGUNDO TRIMESTRE</t>
  </si>
  <si>
    <t>TERCER TRIMESTRE</t>
  </si>
  <si>
    <t>CUARTO TRIMESTRE</t>
  </si>
  <si>
    <t>Porcentaje de Cumplimiento PLAN DE GESTIÓN 2019</t>
  </si>
  <si>
    <t xml:space="preserve">ELABORÓ: </t>
  </si>
  <si>
    <t xml:space="preserve">REVISÓ: </t>
  </si>
  <si>
    <t>APROBÓ:</t>
  </si>
  <si>
    <t>Firma:</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</si>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</sst>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00&quot;    &quot;;\-* #,##0.00&quot;    &quot;;* \-#&quot;    &quot;;@\ "/>
    <numFmt numFmtId="165" formatCode="0.0%"/>
    <numFmt numFmtId="166" formatCode="0.000%"/>
  </numFmts>
  <fonts count="38" x14ac:knownFonts="1">
    <font>
      <sz val="11"/>
      <color theme="1"/>
      <name val="Calibri"/>
      <family val="2"/>
      <scheme val="minor"/>
    </font>
    <font>
      <b/>
      <sz val="10"/>
      <name val="Arial"/>
      <family val="2"/>
    </font>
    <font>
      <sz val="10"/>
      <name val="Arial"/>
      <family val="2"/>
    </font>
    <font>
      <sz val="10"/>
      <color indexed="8"/>
      <name val="Arial"/>
      <family val="2"/>
    </font>
    <font>
      <b/>
      <sz val="10"/>
      <color indexed="8"/>
      <name val="Arial"/>
      <family val="2"/>
    </font>
    <font>
      <sz val="8"/>
      <color indexed="81"/>
      <name val="Tahoma"/>
      <family val="2"/>
    </font>
    <font>
      <b/>
      <sz val="8"/>
      <color indexed="81"/>
      <name val="Tahoma"/>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sz val="11"/>
      <color theme="1"/>
      <name val="Calibri"/>
      <family val="2"/>
      <scheme val="minor"/>
    </font>
    <font>
      <sz val="10"/>
      <color theme="1"/>
      <name val="Calibri"/>
      <family val="2"/>
      <scheme val="minor"/>
    </font>
    <font>
      <sz val="10"/>
      <color theme="1"/>
      <name val="Arial"/>
      <family val="2"/>
    </font>
    <font>
      <b/>
      <sz val="10"/>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b/>
      <sz val="10"/>
      <color theme="1"/>
      <name val="Arial"/>
      <family val="2"/>
    </font>
    <font>
      <b/>
      <sz val="28"/>
      <color theme="1"/>
      <name val="Arial"/>
      <family val="2"/>
    </font>
    <font>
      <b/>
      <sz val="20"/>
      <color theme="1"/>
      <name val="Arial"/>
      <family val="2"/>
    </font>
    <font>
      <b/>
      <sz val="26"/>
      <color theme="1"/>
      <name val="Arial"/>
      <family val="2"/>
    </font>
    <font>
      <b/>
      <sz val="18"/>
      <color theme="1"/>
      <name val="Calibri"/>
      <family val="2"/>
      <scheme val="minor"/>
    </font>
    <font>
      <b/>
      <sz val="11"/>
      <color theme="1"/>
      <name val="Arial"/>
      <family val="2"/>
    </font>
    <font>
      <b/>
      <sz val="14"/>
      <name val="Arial"/>
      <family val="2"/>
    </font>
    <font>
      <b/>
      <sz val="12"/>
      <color theme="1"/>
      <name val="Arial"/>
      <family val="2"/>
    </font>
    <font>
      <sz val="12"/>
      <color rgb="FF000000"/>
      <name val="Arial"/>
      <family val="2"/>
    </font>
    <font>
      <b/>
      <sz val="12"/>
      <color rgb="FF0070C0"/>
      <name val="Arial"/>
      <family val="2"/>
    </font>
    <font>
      <sz val="12"/>
      <color rgb="FF0070C0"/>
      <name val="Arial"/>
      <family val="2"/>
    </font>
    <font>
      <sz val="12"/>
      <color theme="1"/>
      <name val="Garamond"/>
      <family val="1"/>
    </font>
    <font>
      <b/>
      <sz val="16"/>
      <name val="Arial"/>
      <family val="2"/>
    </font>
    <font>
      <i/>
      <sz val="12"/>
      <name val="Arial"/>
      <family val="2"/>
    </font>
    <font>
      <sz val="12"/>
      <color theme="1"/>
      <name val="Arial"/>
    </font>
    <font>
      <sz val="12"/>
      <name val="Garamond"/>
      <family val="1"/>
    </font>
    <font>
      <sz val="12"/>
      <color rgb="FF0070C0"/>
      <name val="Garamond"/>
      <family val="1"/>
    </font>
  </fonts>
  <fills count="24">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6"/>
        <bgColor indexed="64"/>
      </patternFill>
    </fill>
    <fill>
      <patternFill patternType="solid">
        <fgColor rgb="FF0070C0"/>
        <bgColor indexed="64"/>
      </patternFill>
    </fill>
    <fill>
      <patternFill patternType="solid">
        <fgColor theme="0" tint="-0.249977111117893"/>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2" fillId="2" borderId="0" applyNumberFormat="0" applyBorder="0" applyAlignment="0" applyProtection="0"/>
    <xf numFmtId="164" fontId="2" fillId="0" borderId="0" applyFill="0" applyBorder="0" applyAlignment="0" applyProtection="0"/>
    <xf numFmtId="0" fontId="2" fillId="0" borderId="0"/>
    <xf numFmtId="9" fontId="13"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346">
    <xf numFmtId="0" fontId="0" fillId="0" borderId="0" xfId="0"/>
    <xf numFmtId="0" fontId="14" fillId="6" borderId="0" xfId="0" applyFont="1" applyFill="1"/>
    <xf numFmtId="0" fontId="2" fillId="6" borderId="0" xfId="0" applyFont="1" applyFill="1" applyBorder="1" applyAlignment="1">
      <alignment horizontal="left" vertical="center" wrapText="1"/>
    </xf>
    <xf numFmtId="0" fontId="14" fillId="6" borderId="0" xfId="0" applyFont="1" applyFill="1" applyAlignment="1">
      <alignment horizontal="center"/>
    </xf>
    <xf numFmtId="0" fontId="1" fillId="7"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5" fillId="6" borderId="0" xfId="0" applyFont="1" applyFill="1" applyBorder="1" applyAlignment="1">
      <alignment vertical="center" wrapText="1"/>
    </xf>
    <xf numFmtId="0" fontId="15" fillId="6" borderId="0" xfId="0" applyFont="1" applyFill="1"/>
    <xf numFmtId="0" fontId="14" fillId="6" borderId="0" xfId="0" applyFont="1" applyFill="1" applyAlignment="1">
      <alignment vertical="top" wrapText="1"/>
    </xf>
    <xf numFmtId="0" fontId="16" fillId="6" borderId="0" xfId="0" applyFont="1" applyFill="1" applyBorder="1" applyAlignment="1">
      <alignment vertical="center"/>
    </xf>
    <xf numFmtId="0" fontId="14" fillId="6" borderId="0" xfId="0" applyFont="1" applyFill="1" applyBorder="1"/>
    <xf numFmtId="0" fontId="17" fillId="0" borderId="3"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0" fillId="0" borderId="0" xfId="0" applyAlignment="1">
      <alignment wrapText="1"/>
    </xf>
    <xf numFmtId="0" fontId="17" fillId="0" borderId="4"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6"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3" fillId="6" borderId="0" xfId="0" applyFont="1" applyFill="1" applyBorder="1" applyAlignment="1">
      <alignment horizontal="center"/>
    </xf>
    <xf numFmtId="0" fontId="18" fillId="0" borderId="0" xfId="0" applyFont="1" applyAlignment="1">
      <alignment horizontal="justify"/>
    </xf>
    <xf numFmtId="0" fontId="19" fillId="9" borderId="7" xfId="0" applyFont="1" applyFill="1" applyBorder="1" applyAlignment="1">
      <alignment horizontal="justify" vertical="center" wrapText="1"/>
    </xf>
    <xf numFmtId="0" fontId="19" fillId="6" borderId="7" xfId="0" applyFont="1" applyFill="1" applyBorder="1" applyAlignment="1">
      <alignment horizontal="justify"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19" fillId="10" borderId="7" xfId="0" applyFont="1" applyFill="1" applyBorder="1" applyAlignment="1">
      <alignment horizontal="justify" vertical="center" wrapText="1"/>
    </xf>
    <xf numFmtId="0" fontId="19" fillId="10" borderId="8" xfId="0" applyFont="1" applyFill="1" applyBorder="1" applyAlignment="1">
      <alignment horizontal="justify" vertical="center" wrapText="1"/>
    </xf>
    <xf numFmtId="0" fontId="7" fillId="11" borderId="9" xfId="0" applyFont="1" applyFill="1" applyBorder="1" applyAlignment="1">
      <alignment horizontal="justify" vertical="center" wrapText="1"/>
    </xf>
    <xf numFmtId="0" fontId="7" fillId="11" borderId="7" xfId="0" applyFont="1" applyFill="1" applyBorder="1" applyAlignment="1">
      <alignment horizontal="justify" vertical="center" wrapText="1"/>
    </xf>
    <xf numFmtId="0" fontId="7" fillId="12" borderId="1" xfId="0" applyFont="1" applyFill="1" applyBorder="1" applyAlignment="1">
      <alignment horizontal="justify" vertical="center" wrapText="1"/>
    </xf>
    <xf numFmtId="0" fontId="7" fillId="12" borderId="7" xfId="0" applyFont="1" applyFill="1" applyBorder="1" applyAlignment="1">
      <alignment horizontal="justify" vertical="center" wrapText="1"/>
    </xf>
    <xf numFmtId="0" fontId="7" fillId="13" borderId="7" xfId="0" applyFont="1" applyFill="1" applyBorder="1" applyAlignment="1">
      <alignment horizontal="justify" vertical="center" wrapText="1"/>
    </xf>
    <xf numFmtId="0" fontId="19" fillId="13" borderId="10" xfId="0" applyFont="1" applyFill="1" applyBorder="1" applyAlignment="1">
      <alignment horizontal="justify" vertical="center" wrapText="1"/>
    </xf>
    <xf numFmtId="0" fontId="19" fillId="13" borderId="7" xfId="0" applyFont="1" applyFill="1" applyBorder="1" applyAlignment="1">
      <alignment horizontal="justify" vertical="center" wrapText="1"/>
    </xf>
    <xf numFmtId="0" fontId="7" fillId="13" borderId="1" xfId="0" applyFont="1" applyFill="1" applyBorder="1" applyAlignment="1">
      <alignment vertical="center" wrapText="1"/>
    </xf>
    <xf numFmtId="0" fontId="19" fillId="14" borderId="9" xfId="0" applyFont="1" applyFill="1" applyBorder="1" applyAlignment="1">
      <alignment horizontal="justify" vertical="center" wrapText="1"/>
    </xf>
    <xf numFmtId="0" fontId="19" fillId="14" borderId="7" xfId="0" applyFont="1" applyFill="1" applyBorder="1" applyAlignment="1">
      <alignment horizontal="justify" vertical="center" wrapText="1"/>
    </xf>
    <xf numFmtId="0" fontId="7" fillId="14" borderId="7" xfId="0" applyFont="1" applyFill="1" applyBorder="1" applyAlignment="1">
      <alignment horizontal="justify" vertical="center" wrapText="1"/>
    </xf>
    <xf numFmtId="0" fontId="20" fillId="14" borderId="7" xfId="0" applyFont="1" applyFill="1" applyBorder="1" applyAlignment="1">
      <alignment horizontal="justify" vertical="center" wrapText="1"/>
    </xf>
    <xf numFmtId="0" fontId="19" fillId="14" borderId="11" xfId="0" applyFont="1" applyFill="1" applyBorder="1" applyAlignment="1">
      <alignment horizontal="left" vertical="center" wrapText="1"/>
    </xf>
    <xf numFmtId="0" fontId="19" fillId="14" borderId="8" xfId="0" applyFont="1" applyFill="1" applyBorder="1" applyAlignment="1">
      <alignment horizontal="justify" vertical="center" wrapText="1"/>
    </xf>
    <xf numFmtId="0" fontId="7" fillId="14" borderId="9" xfId="0" applyFont="1" applyFill="1" applyBorder="1" applyAlignment="1">
      <alignment horizontal="justify" vertical="center" wrapText="1"/>
    </xf>
    <xf numFmtId="0" fontId="7" fillId="14" borderId="8" xfId="0" applyFont="1" applyFill="1" applyBorder="1" applyAlignment="1">
      <alignment horizontal="justify" vertical="center" wrapText="1"/>
    </xf>
    <xf numFmtId="0" fontId="1" fillId="7" borderId="2" xfId="0" applyFont="1" applyFill="1" applyBorder="1" applyAlignment="1">
      <alignment horizontal="center" vertical="center" wrapText="1"/>
    </xf>
    <xf numFmtId="0" fontId="16" fillId="7" borderId="2" xfId="0" applyFont="1" applyFill="1" applyBorder="1"/>
    <xf numFmtId="9" fontId="2" fillId="6" borderId="0" xfId="4" applyFont="1" applyFill="1" applyBorder="1" applyAlignment="1">
      <alignment horizontal="center" vertical="center" wrapText="1"/>
    </xf>
    <xf numFmtId="0" fontId="0" fillId="0" borderId="0" xfId="0" applyBorder="1"/>
    <xf numFmtId="0" fontId="8" fillId="6" borderId="1" xfId="0" applyFont="1" applyFill="1" applyBorder="1" applyAlignment="1">
      <alignment vertical="center" wrapText="1"/>
    </xf>
    <xf numFmtId="0" fontId="21" fillId="6" borderId="13" xfId="0" applyFont="1" applyFill="1" applyBorder="1" applyAlignment="1">
      <alignment horizontal="center" vertical="center" wrapText="1"/>
    </xf>
    <xf numFmtId="0" fontId="16" fillId="6" borderId="0" xfId="0" applyFont="1" applyFill="1" applyBorder="1" applyAlignment="1">
      <alignment vertical="top" wrapText="1"/>
    </xf>
    <xf numFmtId="0" fontId="16" fillId="6" borderId="0" xfId="0" applyFont="1" applyFill="1" applyBorder="1" applyAlignment="1">
      <alignment horizontal="center" vertical="center" wrapText="1"/>
    </xf>
    <xf numFmtId="0" fontId="15" fillId="6" borderId="14" xfId="0" applyFont="1" applyFill="1" applyBorder="1" applyAlignment="1" applyProtection="1">
      <alignment horizontal="center" vertical="center" wrapText="1"/>
      <protection locked="0"/>
    </xf>
    <xf numFmtId="0" fontId="1" fillId="7" borderId="7"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5" borderId="15" xfId="0" applyFont="1" applyFill="1" applyBorder="1" applyAlignment="1">
      <alignment horizontal="center" vertical="center" wrapText="1"/>
    </xf>
    <xf numFmtId="0" fontId="1" fillId="18" borderId="16" xfId="0" applyFont="1" applyFill="1" applyBorder="1" applyAlignment="1">
      <alignment horizontal="center" vertical="center" wrapText="1"/>
    </xf>
    <xf numFmtId="0" fontId="1" fillId="18" borderId="16" xfId="0" applyFont="1" applyFill="1" applyBorder="1" applyAlignment="1">
      <alignment vertical="center" wrapText="1"/>
    </xf>
    <xf numFmtId="0" fontId="1" fillId="18" borderId="17" xfId="0"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9" borderId="18" xfId="0" applyFont="1" applyFill="1" applyBorder="1" applyAlignment="1">
      <alignment vertical="center" wrapText="1"/>
    </xf>
    <xf numFmtId="0" fontId="15" fillId="6" borderId="19" xfId="0" applyFont="1" applyFill="1" applyBorder="1" applyAlignment="1" applyProtection="1">
      <alignment vertical="center" wrapText="1"/>
    </xf>
    <xf numFmtId="9" fontId="2" fillId="6" borderId="19" xfId="4" applyFont="1" applyFill="1" applyBorder="1" applyAlignment="1" applyProtection="1">
      <alignment horizontal="center" vertical="center" wrapText="1"/>
    </xf>
    <xf numFmtId="0" fontId="18" fillId="6" borderId="19" xfId="0" applyFont="1" applyFill="1" applyBorder="1" applyAlignment="1" applyProtection="1">
      <alignment vertical="center" wrapText="1"/>
    </xf>
    <xf numFmtId="9" fontId="10" fillId="6" borderId="19" xfId="4" applyFont="1" applyFill="1" applyBorder="1" applyAlignment="1" applyProtection="1">
      <alignment horizontal="center" vertical="center" wrapText="1"/>
    </xf>
    <xf numFmtId="9" fontId="2" fillId="6" borderId="20" xfId="4" applyFont="1" applyFill="1" applyBorder="1" applyAlignment="1" applyProtection="1">
      <alignment vertical="center" wrapText="1"/>
    </xf>
    <xf numFmtId="0" fontId="1" fillId="20" borderId="21" xfId="0" applyFont="1" applyFill="1" applyBorder="1" applyAlignment="1">
      <alignment vertical="center" wrapText="1"/>
    </xf>
    <xf numFmtId="0" fontId="1" fillId="20" borderId="22" xfId="0" applyFont="1" applyFill="1" applyBorder="1" applyAlignment="1">
      <alignment vertical="center" wrapText="1"/>
    </xf>
    <xf numFmtId="0" fontId="1" fillId="7" borderId="23"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4" fillId="6" borderId="0" xfId="0" applyFont="1" applyFill="1" applyAlignment="1">
      <alignment horizontal="justify" vertical="center" wrapText="1"/>
    </xf>
    <xf numFmtId="0" fontId="15" fillId="6" borderId="0" xfId="0" applyFont="1" applyFill="1" applyBorder="1" applyAlignment="1">
      <alignment horizontal="justify" vertical="center" wrapText="1"/>
    </xf>
    <xf numFmtId="0" fontId="15" fillId="6" borderId="7" xfId="0" applyFont="1" applyFill="1" applyBorder="1" applyAlignment="1">
      <alignment horizontal="justify" vertical="center" wrapText="1"/>
    </xf>
    <xf numFmtId="0" fontId="0" fillId="0" borderId="0" xfId="0" applyAlignment="1">
      <alignment horizontal="justify" vertical="center" wrapText="1"/>
    </xf>
    <xf numFmtId="0" fontId="4" fillId="6" borderId="0" xfId="0" applyFont="1" applyFill="1" applyBorder="1" applyAlignment="1">
      <alignment vertical="center" wrapText="1"/>
    </xf>
    <xf numFmtId="0" fontId="1" fillId="7" borderId="12"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1" fillId="7" borderId="27" xfId="0" applyFont="1" applyFill="1" applyBorder="1" applyAlignment="1">
      <alignment horizontal="center" vertical="center" wrapText="1"/>
    </xf>
    <xf numFmtId="9" fontId="22" fillId="6" borderId="28" xfId="4" applyFont="1" applyFill="1" applyBorder="1" applyAlignment="1" applyProtection="1">
      <alignment horizontal="center" vertical="center" wrapText="1"/>
    </xf>
    <xf numFmtId="0" fontId="0" fillId="0" borderId="14" xfId="0" applyBorder="1"/>
    <xf numFmtId="0" fontId="15" fillId="6" borderId="14" xfId="0" applyFont="1" applyFill="1" applyBorder="1" applyAlignment="1" applyProtection="1">
      <alignment vertical="center" wrapText="1"/>
    </xf>
    <xf numFmtId="9" fontId="23" fillId="6" borderId="33" xfId="4" applyFont="1" applyFill="1" applyBorder="1" applyAlignment="1" applyProtection="1">
      <alignment horizontal="center" vertical="center" wrapText="1"/>
    </xf>
    <xf numFmtId="0" fontId="15" fillId="6" borderId="0" xfId="0" applyFont="1" applyFill="1" applyBorder="1" applyAlignment="1">
      <alignment horizontal="center" vertical="center" wrapText="1"/>
    </xf>
    <xf numFmtId="0" fontId="15" fillId="6" borderId="14" xfId="0" applyFont="1" applyFill="1" applyBorder="1" applyAlignment="1" applyProtection="1">
      <alignment horizontal="center" vertical="center" wrapText="1"/>
    </xf>
    <xf numFmtId="0" fontId="15" fillId="6" borderId="0" xfId="0" applyFont="1" applyFill="1" applyAlignment="1">
      <alignment horizontal="center"/>
    </xf>
    <xf numFmtId="0" fontId="12" fillId="5" borderId="26" xfId="0" applyFont="1" applyFill="1" applyBorder="1" applyAlignment="1" applyProtection="1">
      <alignment horizontal="center" vertical="center" wrapText="1"/>
    </xf>
    <xf numFmtId="0" fontId="16" fillId="6"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18" fillId="0" borderId="1" xfId="0" applyFont="1" applyFill="1" applyBorder="1" applyAlignment="1" applyProtection="1">
      <alignment vertical="center" wrapText="1"/>
      <protection locked="0"/>
    </xf>
    <xf numFmtId="0" fontId="12"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9" fontId="18" fillId="0" borderId="1" xfId="0" applyNumberFormat="1" applyFont="1" applyFill="1" applyBorder="1" applyAlignment="1">
      <alignment horizontal="center" vertical="center"/>
    </xf>
    <xf numFmtId="9" fontId="28" fillId="0" borderId="1" xfId="0" applyNumberFormat="1" applyFont="1" applyFill="1" applyBorder="1" applyAlignment="1">
      <alignment horizontal="center" vertical="center"/>
    </xf>
    <xf numFmtId="0" fontId="18" fillId="0" borderId="1" xfId="0" applyFont="1" applyFill="1" applyBorder="1" applyAlignment="1" applyProtection="1">
      <alignment horizontal="center" vertical="center" wrapText="1"/>
      <protection locked="0"/>
    </xf>
    <xf numFmtId="9" fontId="18" fillId="0" borderId="4" xfId="0" applyNumberFormat="1" applyFont="1" applyFill="1" applyBorder="1" applyAlignment="1">
      <alignment horizontal="center" vertical="center" wrapText="1"/>
    </xf>
    <xf numFmtId="9" fontId="9" fillId="0" borderId="4" xfId="4" applyFont="1" applyFill="1" applyBorder="1" applyAlignment="1">
      <alignment horizontal="center" vertical="center" wrapText="1"/>
    </xf>
    <xf numFmtId="9" fontId="12" fillId="0" borderId="4" xfId="4" applyFont="1" applyFill="1" applyBorder="1" applyAlignment="1">
      <alignment horizontal="center" vertical="center" wrapText="1"/>
    </xf>
    <xf numFmtId="9" fontId="18" fillId="0" borderId="4" xfId="4" applyNumberFormat="1" applyFont="1" applyFill="1" applyBorder="1" applyAlignment="1">
      <alignment horizontal="center" vertical="center" wrapText="1"/>
    </xf>
    <xf numFmtId="9" fontId="18" fillId="0" borderId="4" xfId="4"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center" wrapText="1"/>
      <protection locked="0"/>
    </xf>
    <xf numFmtId="9" fontId="18" fillId="0" borderId="4" xfId="0" applyNumberFormat="1" applyFont="1" applyFill="1" applyBorder="1" applyAlignment="1" applyProtection="1">
      <alignment horizontal="center" vertical="center" wrapText="1"/>
      <protection locked="0"/>
    </xf>
    <xf numFmtId="0" fontId="18" fillId="0" borderId="4" xfId="0" applyFont="1" applyFill="1" applyBorder="1" applyAlignment="1" applyProtection="1">
      <alignment horizontal="left" vertical="center" wrapText="1"/>
      <protection locked="0"/>
    </xf>
    <xf numFmtId="0" fontId="18" fillId="0" borderId="4" xfId="0" applyFont="1" applyFill="1" applyBorder="1" applyAlignment="1">
      <alignment horizontal="center" vertical="center" wrapText="1"/>
    </xf>
    <xf numFmtId="9" fontId="12" fillId="0" borderId="4" xfId="4" applyFont="1" applyFill="1" applyBorder="1" applyAlignment="1" applyProtection="1">
      <alignment horizontal="center" vertical="center" wrapText="1"/>
      <protection locked="0"/>
    </xf>
    <xf numFmtId="0" fontId="18" fillId="0" borderId="0" xfId="0" applyFont="1" applyFill="1"/>
    <xf numFmtId="0" fontId="18" fillId="0" borderId="1" xfId="0" applyFont="1" applyFill="1" applyBorder="1" applyAlignment="1">
      <alignment vertical="center" wrapText="1"/>
    </xf>
    <xf numFmtId="165" fontId="12"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9" fontId="12" fillId="0" borderId="1" xfId="0" applyNumberFormat="1" applyFont="1" applyFill="1" applyBorder="1" applyAlignment="1">
      <alignment horizontal="left" vertical="center" wrapText="1"/>
    </xf>
    <xf numFmtId="0" fontId="18" fillId="0" borderId="4" xfId="0" applyFont="1" applyFill="1" applyBorder="1" applyAlignment="1" applyProtection="1">
      <alignment horizontal="justify" vertical="center" wrapText="1"/>
      <protection locked="0"/>
    </xf>
    <xf numFmtId="0" fontId="29" fillId="0" borderId="1" xfId="0" applyFont="1" applyFill="1" applyBorder="1" applyAlignment="1">
      <alignment vertical="center" wrapText="1"/>
    </xf>
    <xf numFmtId="3" fontId="18" fillId="0" borderId="1" xfId="0" applyNumberFormat="1" applyFont="1" applyFill="1" applyBorder="1" applyAlignment="1">
      <alignment horizontal="center" vertical="center"/>
    </xf>
    <xf numFmtId="0" fontId="29" fillId="0" borderId="1" xfId="0" applyFont="1" applyFill="1" applyBorder="1" applyAlignment="1">
      <alignment horizontal="center" vertical="center" wrapText="1"/>
    </xf>
    <xf numFmtId="9" fontId="18" fillId="0" borderId="1" xfId="0" applyNumberFormat="1" applyFont="1" applyFill="1" applyBorder="1" applyAlignment="1" applyProtection="1">
      <alignment horizontal="center" vertical="center" wrapText="1"/>
      <protection locked="0"/>
    </xf>
    <xf numFmtId="9" fontId="18" fillId="0" borderId="30" xfId="4"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12" fillId="0" borderId="4" xfId="4"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 fontId="18" fillId="0" borderId="1" xfId="0" applyNumberFormat="1" applyFont="1" applyFill="1" applyBorder="1" applyAlignment="1" applyProtection="1">
      <alignment vertical="center" wrapText="1"/>
      <protection locked="0"/>
    </xf>
    <xf numFmtId="1" fontId="12" fillId="0" borderId="1" xfId="0" applyNumberFormat="1" applyFont="1" applyFill="1" applyBorder="1" applyAlignment="1">
      <alignment horizontal="justify" vertical="center" wrapText="1"/>
    </xf>
    <xf numFmtId="1" fontId="12" fillId="0" borderId="1" xfId="0" applyNumberFormat="1" applyFont="1" applyFill="1" applyBorder="1" applyAlignment="1">
      <alignment horizontal="center" vertical="center" wrapText="1"/>
    </xf>
    <xf numFmtId="1" fontId="29" fillId="0" borderId="1" xfId="0" applyNumberFormat="1" applyFont="1" applyFill="1" applyBorder="1" applyAlignment="1">
      <alignment horizontal="center" vertical="center" wrapText="1"/>
    </xf>
    <xf numFmtId="1" fontId="18" fillId="0" borderId="1" xfId="0" applyNumberFormat="1" applyFont="1" applyFill="1" applyBorder="1" applyAlignment="1">
      <alignment vertical="center" wrapText="1"/>
    </xf>
    <xf numFmtId="1" fontId="18" fillId="0" borderId="1" xfId="0" applyNumberFormat="1" applyFont="1" applyFill="1" applyBorder="1" applyAlignment="1">
      <alignment horizontal="center" vertical="center"/>
    </xf>
    <xf numFmtId="1" fontId="18" fillId="0"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lignment horizontal="center" vertical="center" wrapText="1"/>
    </xf>
    <xf numFmtId="1" fontId="18" fillId="0" borderId="4" xfId="0" applyNumberFormat="1" applyFont="1" applyFill="1" applyBorder="1" applyAlignment="1">
      <alignment horizontal="center" vertical="center" wrapText="1"/>
    </xf>
    <xf numFmtId="1" fontId="18" fillId="0" borderId="30" xfId="0" applyNumberFormat="1" applyFont="1" applyFill="1" applyBorder="1" applyAlignment="1" applyProtection="1">
      <alignment horizontal="center" vertical="center" wrapText="1"/>
      <protection locked="0"/>
    </xf>
    <xf numFmtId="1" fontId="18" fillId="0" borderId="30" xfId="0" applyNumberFormat="1" applyFont="1" applyFill="1" applyBorder="1" applyAlignment="1" applyProtection="1">
      <alignment horizontal="justify" vertical="center" wrapText="1"/>
      <protection locked="0"/>
    </xf>
    <xf numFmtId="1" fontId="18" fillId="0" borderId="4" xfId="4" applyNumberFormat="1" applyFont="1" applyFill="1" applyBorder="1" applyAlignment="1">
      <alignment horizontal="center" vertical="center" wrapText="1"/>
    </xf>
    <xf numFmtId="1" fontId="18" fillId="0" borderId="30" xfId="0" applyNumberFormat="1" applyFont="1" applyFill="1" applyBorder="1" applyAlignment="1" applyProtection="1">
      <alignment horizontal="left" vertical="center" wrapText="1"/>
      <protection locked="0"/>
    </xf>
    <xf numFmtId="1" fontId="18" fillId="0" borderId="32" xfId="0" applyNumberFormat="1" applyFont="1" applyFill="1" applyBorder="1" applyAlignment="1" applyProtection="1">
      <alignment horizontal="center" vertical="center" wrapText="1"/>
      <protection locked="0"/>
    </xf>
    <xf numFmtId="1" fontId="18" fillId="0" borderId="30" xfId="4" applyNumberFormat="1" applyFont="1" applyFill="1" applyBorder="1" applyAlignment="1">
      <alignment horizontal="center" vertical="center" wrapText="1"/>
    </xf>
    <xf numFmtId="1" fontId="18" fillId="0" borderId="0" xfId="0" applyNumberFormat="1" applyFont="1" applyFill="1"/>
    <xf numFmtId="1" fontId="18" fillId="6" borderId="1" xfId="0" applyNumberFormat="1" applyFont="1" applyFill="1" applyBorder="1" applyAlignment="1">
      <alignment vertical="center" wrapText="1"/>
    </xf>
    <xf numFmtId="0" fontId="30" fillId="0" borderId="1" xfId="0" applyFont="1" applyFill="1" applyBorder="1" applyAlignment="1">
      <alignment horizontal="center" vertical="center" wrapText="1"/>
    </xf>
    <xf numFmtId="0" fontId="31" fillId="0" borderId="1" xfId="0" applyFont="1" applyFill="1" applyBorder="1" applyAlignment="1" applyProtection="1">
      <alignment vertical="center" wrapText="1"/>
      <protection locked="0"/>
    </xf>
    <xf numFmtId="0" fontId="31" fillId="0" borderId="1" xfId="0" applyFont="1" applyFill="1" applyBorder="1" applyAlignment="1">
      <alignment horizontal="justify" vertical="center" wrapText="1"/>
    </xf>
    <xf numFmtId="0" fontId="31" fillId="0" borderId="1" xfId="0" applyFont="1" applyFill="1" applyBorder="1" applyAlignment="1">
      <alignment horizontal="center" vertical="center" wrapText="1"/>
    </xf>
    <xf numFmtId="9" fontId="31" fillId="0" borderId="1" xfId="0" applyNumberFormat="1"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9" fontId="31" fillId="0" borderId="4" xfId="0" applyNumberFormat="1" applyFont="1" applyFill="1" applyBorder="1" applyAlignment="1">
      <alignment horizontal="center" vertical="center" wrapText="1"/>
    </xf>
    <xf numFmtId="9" fontId="31" fillId="0" borderId="30" xfId="0" applyNumberFormat="1" applyFont="1" applyFill="1" applyBorder="1" applyAlignment="1" applyProtection="1">
      <alignment horizontal="center" vertical="center" wrapText="1"/>
      <protection locked="0"/>
    </xf>
    <xf numFmtId="9" fontId="30" fillId="0" borderId="4" xfId="4" applyFont="1" applyFill="1" applyBorder="1" applyAlignment="1">
      <alignment horizontal="center" vertical="center" wrapText="1"/>
    </xf>
    <xf numFmtId="0" fontId="31" fillId="0" borderId="30" xfId="0" applyFont="1" applyFill="1" applyBorder="1" applyAlignment="1" applyProtection="1">
      <alignment horizontal="justify" vertical="center" wrapText="1"/>
      <protection locked="0"/>
    </xf>
    <xf numFmtId="9" fontId="31" fillId="0" borderId="4" xfId="4" applyNumberFormat="1" applyFont="1" applyFill="1" applyBorder="1" applyAlignment="1">
      <alignment horizontal="center" vertical="center" wrapText="1"/>
    </xf>
    <xf numFmtId="9" fontId="31" fillId="0" borderId="30" xfId="4" applyFont="1" applyFill="1" applyBorder="1" applyAlignment="1" applyProtection="1">
      <alignment horizontal="center" vertical="center" wrapText="1"/>
      <protection locked="0"/>
    </xf>
    <xf numFmtId="9" fontId="31" fillId="0" borderId="4" xfId="4" applyFont="1" applyFill="1" applyBorder="1" applyAlignment="1">
      <alignment horizontal="center" vertical="center" wrapText="1"/>
    </xf>
    <xf numFmtId="0" fontId="31" fillId="0" borderId="30" xfId="0" applyFont="1" applyFill="1" applyBorder="1" applyAlignment="1" applyProtection="1">
      <alignment horizontal="center" vertical="center" wrapText="1"/>
      <protection locked="0"/>
    </xf>
    <xf numFmtId="0" fontId="31" fillId="0" borderId="30" xfId="0" applyFont="1" applyFill="1" applyBorder="1" applyAlignment="1" applyProtection="1">
      <alignment horizontal="left" vertical="center" wrapText="1"/>
      <protection locked="0"/>
    </xf>
    <xf numFmtId="0" fontId="31" fillId="0" borderId="32" xfId="0" applyFont="1" applyFill="1" applyBorder="1" applyAlignment="1" applyProtection="1">
      <alignment horizontal="center" vertical="center" wrapText="1"/>
      <protection locked="0"/>
    </xf>
    <xf numFmtId="0" fontId="31" fillId="0" borderId="4" xfId="0" applyFont="1" applyFill="1" applyBorder="1" applyAlignment="1">
      <alignment horizontal="center" vertical="center" wrapText="1"/>
    </xf>
    <xf numFmtId="9" fontId="31" fillId="0" borderId="30" xfId="4" applyFont="1" applyFill="1" applyBorder="1" applyAlignment="1">
      <alignment horizontal="center" vertical="center" wrapText="1"/>
    </xf>
    <xf numFmtId="9" fontId="31" fillId="0" borderId="4" xfId="4" applyFont="1" applyFill="1" applyBorder="1" applyAlignment="1" applyProtection="1">
      <alignment horizontal="center" vertical="center" wrapText="1"/>
      <protection locked="0"/>
    </xf>
    <xf numFmtId="0" fontId="31" fillId="0" borderId="31" xfId="0" applyFont="1" applyFill="1" applyBorder="1" applyAlignment="1" applyProtection="1">
      <alignment horizontal="left" vertical="center" wrapText="1"/>
      <protection locked="0"/>
    </xf>
    <xf numFmtId="0" fontId="31" fillId="0" borderId="0" xfId="0" applyFont="1" applyFill="1"/>
    <xf numFmtId="1" fontId="30" fillId="0" borderId="1" xfId="0" applyNumberFormat="1" applyFont="1" applyFill="1" applyBorder="1" applyAlignment="1">
      <alignment horizontal="center" vertical="center" wrapText="1"/>
    </xf>
    <xf numFmtId="1" fontId="31" fillId="0" borderId="1" xfId="0" applyNumberFormat="1" applyFont="1" applyFill="1" applyBorder="1" applyAlignment="1" applyProtection="1">
      <alignment vertical="center" wrapText="1"/>
      <protection locked="0"/>
    </xf>
    <xf numFmtId="1" fontId="31" fillId="0" borderId="1" xfId="0" applyNumberFormat="1" applyFont="1" applyFill="1" applyBorder="1" applyAlignment="1">
      <alignment horizontal="justify" vertical="center" wrapText="1"/>
    </xf>
    <xf numFmtId="1" fontId="31" fillId="0" borderId="1" xfId="4" applyNumberFormat="1" applyFont="1" applyFill="1" applyBorder="1" applyAlignment="1">
      <alignment horizontal="center" vertical="center" wrapText="1"/>
    </xf>
    <xf numFmtId="1" fontId="31" fillId="0" borderId="1" xfId="0" applyNumberFormat="1" applyFont="1" applyFill="1" applyBorder="1" applyAlignment="1">
      <alignment horizontal="center" vertical="center" wrapText="1"/>
    </xf>
    <xf numFmtId="1" fontId="31" fillId="0" borderId="1" xfId="0" applyNumberFormat="1" applyFont="1" applyFill="1" applyBorder="1" applyAlignment="1">
      <alignment horizontal="left" vertical="center" wrapText="1"/>
    </xf>
    <xf numFmtId="1" fontId="31" fillId="6" borderId="1" xfId="0" applyNumberFormat="1" applyFont="1" applyFill="1" applyBorder="1" applyAlignment="1">
      <alignment horizontal="center" vertical="center" wrapText="1"/>
    </xf>
    <xf numFmtId="1" fontId="31" fillId="0" borderId="1" xfId="0" applyNumberFormat="1" applyFont="1" applyFill="1" applyBorder="1" applyAlignment="1" applyProtection="1">
      <alignment horizontal="center" vertical="center" wrapText="1"/>
      <protection locked="0"/>
    </xf>
    <xf numFmtId="1" fontId="31" fillId="0" borderId="1" xfId="0" applyNumberFormat="1" applyFont="1" applyFill="1" applyBorder="1" applyAlignment="1">
      <alignment horizontal="center" vertical="center"/>
    </xf>
    <xf numFmtId="1" fontId="31" fillId="0" borderId="4" xfId="0" applyNumberFormat="1" applyFont="1" applyFill="1" applyBorder="1" applyAlignment="1">
      <alignment horizontal="center" vertical="center" wrapText="1"/>
    </xf>
    <xf numFmtId="1" fontId="31" fillId="0" borderId="30" xfId="0" applyNumberFormat="1" applyFont="1" applyFill="1" applyBorder="1" applyAlignment="1" applyProtection="1">
      <alignment horizontal="center" vertical="center" wrapText="1"/>
      <protection locked="0"/>
    </xf>
    <xf numFmtId="1" fontId="31" fillId="0" borderId="4" xfId="4" applyNumberFormat="1" applyFont="1" applyFill="1" applyBorder="1" applyAlignment="1">
      <alignment horizontal="center" vertical="center" wrapText="1"/>
    </xf>
    <xf numFmtId="1" fontId="31" fillId="0" borderId="30" xfId="4" applyNumberFormat="1" applyFont="1" applyFill="1" applyBorder="1" applyAlignment="1" applyProtection="1">
      <alignment horizontal="center" vertical="center" wrapText="1"/>
      <protection locked="0"/>
    </xf>
    <xf numFmtId="1" fontId="31" fillId="0" borderId="30" xfId="0" applyNumberFormat="1" applyFont="1" applyFill="1" applyBorder="1" applyAlignment="1" applyProtection="1">
      <alignment horizontal="left" vertical="center" wrapText="1"/>
      <protection locked="0"/>
    </xf>
    <xf numFmtId="1" fontId="31" fillId="0" borderId="32" xfId="0" applyNumberFormat="1" applyFont="1" applyFill="1" applyBorder="1" applyAlignment="1" applyProtection="1">
      <alignment horizontal="center" vertical="center" wrapText="1"/>
      <protection locked="0"/>
    </xf>
    <xf numFmtId="1" fontId="31" fillId="0" borderId="30" xfId="4" applyNumberFormat="1" applyFont="1" applyFill="1" applyBorder="1" applyAlignment="1">
      <alignment horizontal="center" vertical="center" wrapText="1"/>
    </xf>
    <xf numFmtId="1" fontId="31" fillId="0" borderId="4" xfId="4" applyNumberFormat="1" applyFont="1" applyFill="1" applyBorder="1" applyAlignment="1" applyProtection="1">
      <alignment horizontal="center" vertical="center" wrapText="1"/>
      <protection locked="0"/>
    </xf>
    <xf numFmtId="1" fontId="31" fillId="0" borderId="31" xfId="0" applyNumberFormat="1" applyFont="1" applyFill="1" applyBorder="1" applyAlignment="1" applyProtection="1">
      <alignment horizontal="left" vertical="center" wrapText="1"/>
      <protection locked="0"/>
    </xf>
    <xf numFmtId="1" fontId="31" fillId="0" borderId="0" xfId="0" applyNumberFormat="1" applyFont="1" applyFill="1"/>
    <xf numFmtId="165" fontId="31" fillId="0" borderId="1" xfId="4"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9" fontId="31" fillId="0" borderId="1" xfId="4" applyFont="1" applyFill="1" applyBorder="1" applyAlignment="1">
      <alignment horizontal="center" vertical="center" wrapText="1"/>
    </xf>
    <xf numFmtId="9" fontId="31" fillId="0" borderId="1" xfId="4" applyFont="1" applyFill="1" applyBorder="1" applyAlignment="1">
      <alignment horizontal="center" vertical="center"/>
    </xf>
    <xf numFmtId="0" fontId="31" fillId="0" borderId="1" xfId="0" applyFont="1" applyFill="1" applyBorder="1" applyAlignment="1" applyProtection="1">
      <alignment horizontal="justify" vertical="center" wrapText="1"/>
      <protection locked="0"/>
    </xf>
    <xf numFmtId="0" fontId="31" fillId="0" borderId="1" xfId="0" applyFont="1" applyFill="1" applyBorder="1" applyAlignment="1" applyProtection="1">
      <alignment horizontal="left" vertical="center" wrapText="1"/>
      <protection locked="0"/>
    </xf>
    <xf numFmtId="0" fontId="30" fillId="0" borderId="4" xfId="4" applyNumberFormat="1" applyFont="1" applyFill="1" applyBorder="1" applyAlignment="1">
      <alignment horizontal="center" vertical="center" wrapText="1"/>
    </xf>
    <xf numFmtId="14" fontId="12" fillId="5" borderId="1" xfId="0" applyNumberFormat="1" applyFont="1" applyFill="1" applyBorder="1" applyAlignment="1" applyProtection="1">
      <alignment horizontal="center" vertical="center" wrapText="1"/>
    </xf>
    <xf numFmtId="10" fontId="27" fillId="6" borderId="19" xfId="4" applyNumberFormat="1" applyFont="1" applyFill="1" applyBorder="1" applyAlignment="1" applyProtection="1">
      <alignment horizontal="center" vertical="center" wrapText="1"/>
    </xf>
    <xf numFmtId="9" fontId="18" fillId="0" borderId="4" xfId="0" applyNumberFormat="1" applyFont="1" applyBorder="1" applyAlignment="1">
      <alignment horizontal="center" vertical="center" wrapText="1"/>
    </xf>
    <xf numFmtId="9" fontId="12" fillId="0" borderId="4" xfId="4" applyNumberFormat="1" applyFont="1" applyBorder="1" applyAlignment="1">
      <alignment horizontal="center" vertical="center" wrapText="1"/>
    </xf>
    <xf numFmtId="9" fontId="9" fillId="0" borderId="4" xfId="4" applyNumberFormat="1" applyFont="1" applyBorder="1" applyAlignment="1">
      <alignment horizontal="center" vertical="center" wrapText="1"/>
    </xf>
    <xf numFmtId="9" fontId="31" fillId="0" borderId="4" xfId="4" applyNumberFormat="1" applyFont="1" applyBorder="1" applyAlignment="1">
      <alignment horizontal="center" vertical="center" wrapText="1"/>
    </xf>
    <xf numFmtId="0" fontId="31" fillId="0" borderId="4" xfId="4" applyNumberFormat="1" applyFont="1" applyBorder="1" applyAlignment="1">
      <alignment horizontal="center" vertical="center" wrapText="1"/>
    </xf>
    <xf numFmtId="0" fontId="12" fillId="0" borderId="1" xfId="0" applyFont="1" applyFill="1" applyBorder="1" applyAlignment="1" applyProtection="1">
      <alignment vertical="center" wrapText="1"/>
      <protection locked="0"/>
    </xf>
    <xf numFmtId="0" fontId="12" fillId="0" borderId="1" xfId="0" applyFont="1" applyFill="1" applyBorder="1" applyAlignment="1">
      <alignment horizontal="justify" vertical="center" wrapText="1"/>
    </xf>
    <xf numFmtId="9"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9" fontId="12" fillId="0" borderId="1" xfId="4" applyFont="1" applyFill="1" applyBorder="1" applyAlignment="1" applyProtection="1">
      <alignment horizontal="justify" vertical="center" wrapText="1"/>
      <protection locked="0"/>
    </xf>
    <xf numFmtId="9" fontId="12" fillId="0" borderId="1" xfId="4" applyFont="1" applyFill="1" applyBorder="1" applyAlignment="1" applyProtection="1">
      <alignment horizontal="center" vertical="center" wrapText="1"/>
      <protection locked="0"/>
    </xf>
    <xf numFmtId="9" fontId="12" fillId="0" borderId="4" xfId="0" applyNumberFormat="1" applyFont="1" applyFill="1" applyBorder="1" applyAlignment="1">
      <alignment horizontal="center" vertical="center" wrapText="1"/>
    </xf>
    <xf numFmtId="9" fontId="12" fillId="0" borderId="30" xfId="0" applyNumberFormat="1" applyFont="1" applyFill="1" applyBorder="1" applyAlignment="1" applyProtection="1">
      <alignment horizontal="center" vertical="center" wrapText="1"/>
      <protection locked="0"/>
    </xf>
    <xf numFmtId="0" fontId="12" fillId="0" borderId="30" xfId="0" applyFont="1" applyFill="1" applyBorder="1" applyAlignment="1" applyProtection="1">
      <alignment horizontal="justify" vertical="center" wrapText="1"/>
      <protection locked="0"/>
    </xf>
    <xf numFmtId="9" fontId="12" fillId="0" borderId="4" xfId="4" applyNumberFormat="1" applyFont="1" applyFill="1" applyBorder="1" applyAlignment="1">
      <alignment horizontal="center" vertical="center" wrapText="1"/>
    </xf>
    <xf numFmtId="9" fontId="12" fillId="0" borderId="30" xfId="4" applyFont="1" applyFill="1" applyBorder="1" applyAlignment="1" applyProtection="1">
      <alignment horizontal="center" vertical="center" wrapText="1"/>
      <protection locked="0"/>
    </xf>
    <xf numFmtId="0" fontId="12" fillId="0" borderId="30" xfId="0" applyFont="1" applyFill="1" applyBorder="1" applyAlignment="1" applyProtection="1">
      <alignment horizontal="center" vertical="center" wrapText="1"/>
      <protection locked="0"/>
    </xf>
    <xf numFmtId="0" fontId="12" fillId="0" borderId="30" xfId="0" applyFont="1" applyFill="1" applyBorder="1" applyAlignment="1" applyProtection="1">
      <alignment horizontal="left" vertical="center" wrapText="1"/>
      <protection locked="0"/>
    </xf>
    <xf numFmtId="0" fontId="12" fillId="0" borderId="32" xfId="0" applyFont="1" applyFill="1" applyBorder="1" applyAlignment="1" applyProtection="1">
      <alignment horizontal="center" vertical="center" wrapText="1"/>
      <protection locked="0"/>
    </xf>
    <xf numFmtId="0" fontId="12" fillId="0" borderId="4" xfId="0" applyFont="1" applyFill="1" applyBorder="1" applyAlignment="1">
      <alignment horizontal="center" vertical="center" wrapText="1"/>
    </xf>
    <xf numFmtId="9" fontId="12" fillId="0" borderId="30" xfId="4" applyFont="1" applyFill="1" applyBorder="1" applyAlignment="1">
      <alignment horizontal="center" vertical="center" wrapText="1"/>
    </xf>
    <xf numFmtId="0" fontId="12" fillId="0" borderId="0" xfId="0" applyFont="1" applyFill="1"/>
    <xf numFmtId="9" fontId="9" fillId="0" borderId="4" xfId="4" applyNumberFormat="1" applyFont="1" applyFill="1" applyBorder="1" applyAlignment="1">
      <alignment horizontal="center" vertical="center" wrapText="1"/>
    </xf>
    <xf numFmtId="9" fontId="32" fillId="0" borderId="4" xfId="4"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justify" vertical="center" wrapText="1"/>
      <protection locked="0"/>
    </xf>
    <xf numFmtId="1" fontId="32" fillId="0" borderId="30" xfId="0" applyNumberFormat="1" applyFont="1" applyFill="1" applyBorder="1" applyAlignment="1" applyProtection="1">
      <alignment horizontal="center" vertical="center" wrapText="1"/>
      <protection locked="0"/>
    </xf>
    <xf numFmtId="10" fontId="31" fillId="0" borderId="30" xfId="4" applyNumberFormat="1" applyFont="1" applyFill="1" applyBorder="1" applyAlignment="1" applyProtection="1">
      <alignment horizontal="center" vertical="center" wrapText="1"/>
      <protection locked="0"/>
    </xf>
    <xf numFmtId="10" fontId="33" fillId="6" borderId="19" xfId="4" applyNumberFormat="1" applyFont="1" applyFill="1" applyBorder="1" applyAlignment="1" applyProtection="1">
      <alignment horizontal="center" vertical="center" wrapText="1"/>
    </xf>
    <xf numFmtId="10" fontId="32" fillId="0" borderId="4" xfId="4" applyNumberFormat="1" applyFont="1" applyFill="1" applyBorder="1" applyAlignment="1" applyProtection="1">
      <alignment horizontal="center" vertical="center" wrapText="1"/>
      <protection locked="0"/>
    </xf>
    <xf numFmtId="1" fontId="32" fillId="0" borderId="4" xfId="4" applyNumberFormat="1" applyFont="1" applyFill="1" applyBorder="1" applyAlignment="1" applyProtection="1">
      <alignment horizontal="center" vertical="center" wrapText="1"/>
      <protection locked="0"/>
    </xf>
    <xf numFmtId="0" fontId="11" fillId="21" borderId="48" xfId="0" applyFont="1" applyFill="1" applyBorder="1" applyAlignment="1">
      <alignment horizontal="center" vertical="center" wrapText="1"/>
    </xf>
    <xf numFmtId="0" fontId="12" fillId="5" borderId="46" xfId="0" applyFont="1" applyFill="1" applyBorder="1" applyAlignment="1" applyProtection="1">
      <alignment horizontal="center" vertical="center" wrapText="1"/>
    </xf>
    <xf numFmtId="14" fontId="12" fillId="5" borderId="4" xfId="0" applyNumberFormat="1" applyFont="1" applyFill="1" applyBorder="1" applyAlignment="1" applyProtection="1">
      <alignment horizontal="center" vertical="center" wrapText="1"/>
    </xf>
    <xf numFmtId="0" fontId="32" fillId="0" borderId="30" xfId="0"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9" fontId="32" fillId="0" borderId="4" xfId="4" applyNumberFormat="1" applyFont="1" applyFill="1" applyBorder="1" applyAlignment="1" applyProtection="1">
      <alignment horizontal="center" vertical="center" wrapText="1"/>
      <protection locked="0"/>
    </xf>
    <xf numFmtId="10" fontId="18" fillId="6" borderId="4" xfId="4" applyNumberFormat="1" applyFont="1" applyFill="1" applyBorder="1" applyAlignment="1" applyProtection="1">
      <alignment horizontal="center" vertical="center" wrapText="1"/>
      <protection locked="0"/>
    </xf>
    <xf numFmtId="9" fontId="12" fillId="6" borderId="4" xfId="4" applyFont="1" applyFill="1" applyBorder="1" applyAlignment="1">
      <alignment horizontal="center" vertical="center" wrapText="1"/>
    </xf>
    <xf numFmtId="0" fontId="32" fillId="6" borderId="4" xfId="0" applyFont="1" applyFill="1" applyBorder="1" applyAlignment="1" applyProtection="1">
      <alignment horizontal="center" vertical="center" wrapText="1"/>
      <protection locked="0"/>
    </xf>
    <xf numFmtId="0" fontId="18" fillId="6" borderId="4" xfId="0" applyFont="1" applyFill="1" applyBorder="1" applyAlignment="1" applyProtection="1">
      <alignment horizontal="center" vertical="center" wrapText="1"/>
      <protection locked="0"/>
    </xf>
    <xf numFmtId="0" fontId="2" fillId="6" borderId="2" xfId="0" applyFont="1" applyFill="1" applyBorder="1" applyAlignment="1">
      <alignment horizontal="left" vertical="center" wrapText="1"/>
    </xf>
    <xf numFmtId="14" fontId="12" fillId="5" borderId="2" xfId="0" applyNumberFormat="1" applyFont="1" applyFill="1" applyBorder="1" applyAlignment="1" applyProtection="1">
      <alignment horizontal="center" vertical="center" wrapText="1"/>
    </xf>
    <xf numFmtId="0" fontId="3" fillId="6" borderId="0" xfId="0" applyFont="1" applyFill="1" applyAlignment="1">
      <alignment horizontal="center"/>
    </xf>
    <xf numFmtId="9" fontId="35" fillId="0" borderId="30" xfId="4" applyFont="1" applyBorder="1" applyAlignment="1" applyProtection="1">
      <alignment horizontal="center" vertical="center" wrapText="1"/>
      <protection locked="0"/>
    </xf>
    <xf numFmtId="0" fontId="36" fillId="0" borderId="30" xfId="0" applyFont="1" applyBorder="1" applyAlignment="1" applyProtection="1">
      <alignment horizontal="left" vertical="center" wrapText="1"/>
      <protection locked="0"/>
    </xf>
    <xf numFmtId="0" fontId="36" fillId="0" borderId="32" xfId="0" applyFont="1" applyBorder="1" applyAlignment="1" applyProtection="1">
      <alignment horizontal="center" vertical="center" wrapText="1"/>
      <protection locked="0"/>
    </xf>
    <xf numFmtId="10" fontId="12" fillId="0" borderId="4" xfId="4" applyNumberFormat="1" applyFont="1" applyFill="1" applyBorder="1" applyAlignment="1" applyProtection="1">
      <alignment horizontal="center" vertical="center" wrapText="1"/>
      <protection locked="0"/>
    </xf>
    <xf numFmtId="0" fontId="36" fillId="0" borderId="31" xfId="0" applyFont="1" applyBorder="1" applyAlignment="1" applyProtection="1">
      <alignment horizontal="left" vertical="center" wrapText="1"/>
      <protection locked="0"/>
    </xf>
    <xf numFmtId="166" fontId="31" fillId="0" borderId="30" xfId="0" applyNumberFormat="1" applyFont="1" applyFill="1" applyBorder="1" applyAlignment="1" applyProtection="1">
      <alignment horizontal="center" vertical="center" wrapText="1"/>
      <protection locked="0"/>
    </xf>
    <xf numFmtId="10" fontId="31" fillId="0" borderId="4" xfId="4" applyNumberFormat="1" applyFont="1" applyFill="1" applyBorder="1" applyAlignment="1">
      <alignment horizontal="center" vertical="center" wrapText="1"/>
    </xf>
    <xf numFmtId="10" fontId="31" fillId="0" borderId="30" xfId="4" applyNumberFormat="1" applyFont="1" applyFill="1" applyBorder="1" applyAlignment="1">
      <alignment horizontal="center" vertical="center" wrapText="1"/>
    </xf>
    <xf numFmtId="0" fontId="37" fillId="0" borderId="30" xfId="0" applyFont="1" applyBorder="1" applyAlignment="1" applyProtection="1">
      <alignment horizontal="left" vertical="center" wrapText="1"/>
      <protection locked="0"/>
    </xf>
    <xf numFmtId="165" fontId="2" fillId="6" borderId="19" xfId="4" applyNumberFormat="1"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14" fontId="12" fillId="5" borderId="0" xfId="0" applyNumberFormat="1" applyFont="1" applyFill="1" applyBorder="1" applyAlignment="1" applyProtection="1">
      <alignment horizontal="center" vertical="center" wrapText="1"/>
    </xf>
    <xf numFmtId="0" fontId="11" fillId="21" borderId="2"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2" fillId="5" borderId="2" xfId="0" applyFont="1" applyFill="1" applyBorder="1" applyAlignment="1" applyProtection="1">
      <alignment horizontal="center" vertical="center" wrapText="1"/>
    </xf>
    <xf numFmtId="0" fontId="15" fillId="6" borderId="12"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5" fillId="6" borderId="12" xfId="0" applyFont="1" applyFill="1" applyBorder="1" applyAlignment="1">
      <alignment horizontal="center" vertical="top" wrapText="1"/>
    </xf>
    <xf numFmtId="0" fontId="1" fillId="20"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2" fillId="0" borderId="49" xfId="0" applyFont="1" applyFill="1" applyBorder="1" applyAlignment="1" applyProtection="1">
      <alignment horizontal="center" vertical="center" wrapText="1"/>
    </xf>
    <xf numFmtId="14" fontId="12" fillId="0" borderId="49" xfId="0" applyNumberFormat="1" applyFont="1" applyFill="1" applyBorder="1" applyAlignment="1" applyProtection="1">
      <alignment horizontal="center" vertical="center" wrapText="1"/>
    </xf>
    <xf numFmtId="0" fontId="12" fillId="5" borderId="49" xfId="0" applyFont="1" applyFill="1" applyBorder="1" applyAlignment="1" applyProtection="1">
      <alignment horizontal="center" vertical="center" wrapText="1"/>
    </xf>
    <xf numFmtId="14" fontId="12" fillId="5" borderId="49" xfId="0" applyNumberFormat="1" applyFont="1" applyFill="1" applyBorder="1" applyAlignment="1" applyProtection="1">
      <alignment horizontal="center" vertical="center" wrapText="1"/>
    </xf>
    <xf numFmtId="9" fontId="18" fillId="0" borderId="4" xfId="4"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5" borderId="2" xfId="0" applyFont="1" applyFill="1" applyBorder="1" applyAlignment="1" applyProtection="1">
      <alignment horizontal="center" vertical="center" wrapText="1"/>
    </xf>
    <xf numFmtId="0" fontId="16" fillId="6" borderId="0" xfId="0" applyFont="1" applyFill="1" applyBorder="1" applyAlignment="1">
      <alignment horizontal="right" vertical="center" wrapText="1"/>
    </xf>
    <xf numFmtId="0" fontId="4" fillId="16"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26" fillId="23" borderId="19" xfId="0" applyFont="1" applyFill="1" applyBorder="1" applyAlignment="1" applyProtection="1">
      <alignment horizontal="center" vertical="center" wrapText="1"/>
    </xf>
    <xf numFmtId="0" fontId="26" fillId="17" borderId="19" xfId="0" applyFont="1" applyFill="1" applyBorder="1" applyAlignment="1" applyProtection="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15" fillId="6" borderId="25" xfId="0" applyFont="1" applyFill="1" applyBorder="1" applyAlignment="1">
      <alignment horizontal="center" vertical="top" wrapText="1"/>
    </xf>
    <xf numFmtId="0" fontId="15" fillId="6" borderId="12" xfId="0" applyFont="1" applyFill="1" applyBorder="1" applyAlignment="1">
      <alignment horizontal="center" vertical="top" wrapText="1"/>
    </xf>
    <xf numFmtId="0" fontId="1" fillId="16" borderId="4"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4" fillId="18" borderId="34" xfId="0" applyFont="1" applyFill="1" applyBorder="1" applyAlignment="1">
      <alignment horizontal="center" vertical="center" wrapText="1"/>
    </xf>
    <xf numFmtId="0" fontId="4" fillId="18" borderId="35" xfId="0" applyFont="1" applyFill="1" applyBorder="1" applyAlignment="1">
      <alignment horizontal="center" vertical="center" wrapText="1"/>
    </xf>
    <xf numFmtId="0" fontId="4" fillId="18" borderId="36" xfId="0" applyFont="1" applyFill="1" applyBorder="1" applyAlignment="1">
      <alignment horizontal="center" vertical="center" wrapText="1"/>
    </xf>
    <xf numFmtId="0" fontId="4" fillId="18" borderId="0" xfId="0" applyFont="1" applyFill="1" applyBorder="1" applyAlignment="1">
      <alignment horizontal="center" vertical="center" wrapText="1"/>
    </xf>
    <xf numFmtId="0" fontId="4" fillId="18" borderId="37" xfId="0" applyFont="1" applyFill="1" applyBorder="1" applyAlignment="1">
      <alignment horizontal="center" vertical="center" wrapText="1"/>
    </xf>
    <xf numFmtId="0" fontId="4" fillId="18" borderId="13" xfId="0" applyFont="1" applyFill="1" applyBorder="1" applyAlignment="1">
      <alignment horizontal="center" vertical="center" wrapText="1"/>
    </xf>
    <xf numFmtId="0" fontId="16" fillId="6" borderId="0" xfId="0" applyFont="1" applyFill="1" applyBorder="1" applyAlignment="1">
      <alignment horizontal="justify" vertical="center" wrapText="1"/>
    </xf>
    <xf numFmtId="0" fontId="1" fillId="20" borderId="22" xfId="0" applyFont="1" applyFill="1" applyBorder="1" applyAlignment="1">
      <alignment horizontal="center" vertical="center" wrapText="1"/>
    </xf>
    <xf numFmtId="0" fontId="24" fillId="19" borderId="38" xfId="0" applyFont="1" applyFill="1" applyBorder="1" applyAlignment="1" applyProtection="1">
      <alignment horizontal="center" vertical="center" wrapText="1"/>
    </xf>
    <xf numFmtId="0" fontId="0" fillId="0" borderId="39" xfId="0" applyBorder="1" applyAlignment="1"/>
    <xf numFmtId="0" fontId="21" fillId="6" borderId="25" xfId="0" applyFont="1" applyFill="1" applyBorder="1" applyAlignment="1">
      <alignment horizontal="center" vertical="top" wrapText="1"/>
    </xf>
    <xf numFmtId="0" fontId="21" fillId="6" borderId="12" xfId="0" applyFont="1" applyFill="1" applyBorder="1" applyAlignment="1">
      <alignment horizontal="center" vertical="top" wrapText="1"/>
    </xf>
    <xf numFmtId="0" fontId="21" fillId="6" borderId="7" xfId="0" applyFont="1" applyFill="1" applyBorder="1" applyAlignment="1">
      <alignment horizontal="center" vertical="top" wrapText="1"/>
    </xf>
    <xf numFmtId="0" fontId="21" fillId="6" borderId="40" xfId="0" applyFont="1" applyFill="1" applyBorder="1" applyAlignment="1">
      <alignment horizontal="center" vertical="center" wrapText="1"/>
    </xf>
    <xf numFmtId="0" fontId="21" fillId="6" borderId="41"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23" fillId="17" borderId="42" xfId="0" applyFont="1" applyFill="1" applyBorder="1" applyAlignment="1" applyProtection="1">
      <alignment horizontal="center" vertical="center" wrapText="1"/>
    </xf>
    <xf numFmtId="0" fontId="23" fillId="17" borderId="43" xfId="0" applyFont="1" applyFill="1" applyBorder="1" applyAlignment="1" applyProtection="1">
      <alignment horizontal="center" vertical="center" wrapText="1"/>
    </xf>
    <xf numFmtId="0" fontId="23" fillId="17" borderId="44" xfId="0" applyFont="1" applyFill="1" applyBorder="1" applyAlignment="1" applyProtection="1">
      <alignment horizontal="center" vertical="center" wrapText="1"/>
    </xf>
    <xf numFmtId="0" fontId="1" fillId="15" borderId="4"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5" borderId="29" xfId="0" applyFont="1" applyFill="1" applyBorder="1" applyAlignment="1">
      <alignment horizontal="center" vertical="center" wrapText="1"/>
    </xf>
    <xf numFmtId="0" fontId="1" fillId="15" borderId="45"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26" fillId="11" borderId="19" xfId="0" applyFont="1" applyFill="1" applyBorder="1" applyAlignment="1" applyProtection="1">
      <alignment horizontal="center" vertical="center" wrapText="1"/>
    </xf>
    <xf numFmtId="0" fontId="15" fillId="6" borderId="7" xfId="0" applyFont="1" applyFill="1" applyBorder="1" applyAlignment="1">
      <alignment horizontal="center" vertical="center" wrapText="1"/>
    </xf>
    <xf numFmtId="0" fontId="1" fillId="17" borderId="4"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22" fontId="25" fillId="22" borderId="25" xfId="0" applyNumberFormat="1" applyFont="1" applyFill="1" applyBorder="1" applyAlignment="1">
      <alignment horizontal="center" vertical="center"/>
    </xf>
    <xf numFmtId="22" fontId="25" fillId="22" borderId="12" xfId="0" applyNumberFormat="1" applyFont="1" applyFill="1" applyBorder="1" applyAlignment="1">
      <alignment horizontal="center" vertical="center"/>
    </xf>
    <xf numFmtId="22" fontId="25" fillId="22" borderId="7" xfId="0" applyNumberFormat="1" applyFont="1" applyFill="1" applyBorder="1" applyAlignment="1">
      <alignment horizontal="center" vertical="center"/>
    </xf>
    <xf numFmtId="0" fontId="25" fillId="10" borderId="47" xfId="0" applyFont="1" applyFill="1" applyBorder="1" applyAlignment="1">
      <alignment horizontal="center" vertical="center"/>
    </xf>
    <xf numFmtId="0" fontId="25" fillId="10" borderId="27" xfId="0" applyFont="1" applyFill="1" applyBorder="1" applyAlignment="1">
      <alignment horizontal="center" vertical="center"/>
    </xf>
    <xf numFmtId="0" fontId="25" fillId="10" borderId="11" xfId="0" applyFont="1" applyFill="1" applyBorder="1" applyAlignment="1">
      <alignment horizontal="center" vertical="center"/>
    </xf>
    <xf numFmtId="0" fontId="4" fillId="16" borderId="1" xfId="0" applyFont="1" applyFill="1" applyBorder="1" applyAlignment="1">
      <alignment horizontal="center" vertical="center" wrapText="1"/>
    </xf>
    <xf numFmtId="0" fontId="11" fillId="21" borderId="46" xfId="0" applyFont="1" applyFill="1" applyBorder="1" applyAlignment="1">
      <alignment horizontal="center" vertical="center" wrapText="1"/>
    </xf>
    <xf numFmtId="0" fontId="11" fillId="21" borderId="4" xfId="0" applyFont="1" applyFill="1" applyBorder="1" applyAlignment="1">
      <alignment horizontal="center" vertical="center" wrapText="1"/>
    </xf>
    <xf numFmtId="0" fontId="11" fillId="21" borderId="29" xfId="0" applyFont="1" applyFill="1" applyBorder="1" applyAlignment="1">
      <alignment horizontal="center" vertical="center" wrapText="1"/>
    </xf>
    <xf numFmtId="0" fontId="11" fillId="21" borderId="2" xfId="0" applyFont="1" applyFill="1" applyBorder="1" applyAlignment="1">
      <alignment horizontal="center" vertical="center" wrapText="1"/>
    </xf>
    <xf numFmtId="0" fontId="11" fillId="21" borderId="15" xfId="0" applyFont="1" applyFill="1" applyBorder="1" applyAlignment="1">
      <alignment horizontal="center" vertical="center" wrapText="1"/>
    </xf>
    <xf numFmtId="0" fontId="12" fillId="5" borderId="4" xfId="0" applyFont="1" applyFill="1" applyBorder="1" applyAlignment="1" applyProtection="1">
      <alignment horizontal="center" vertical="center" wrapText="1"/>
    </xf>
    <xf numFmtId="0" fontId="12" fillId="5" borderId="29"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2" fillId="5" borderId="45" xfId="0" applyFont="1" applyFill="1" applyBorder="1" applyAlignment="1" applyProtection="1">
      <alignment horizontal="center" vertical="center" wrapText="1"/>
    </xf>
    <xf numFmtId="0" fontId="14" fillId="6" borderId="0" xfId="0" applyFont="1" applyFill="1" applyBorder="1" applyAlignment="1">
      <alignment horizontal="center"/>
    </xf>
    <xf numFmtId="0" fontId="4" fillId="7" borderId="7"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12" fillId="5" borderId="15" xfId="0" applyFont="1" applyFill="1" applyBorder="1" applyAlignment="1" applyProtection="1">
      <alignment horizontal="center" vertical="center" wrapText="1"/>
    </xf>
  </cellXfs>
  <cellStyles count="9">
    <cellStyle name="Amarillo" xfId="1"/>
    <cellStyle name="Millares 2" xfId="2"/>
    <cellStyle name="Normal" xfId="0" builtinId="0"/>
    <cellStyle name="Normal 2" xfId="3"/>
    <cellStyle name="Porcentaje" xfId="4" builtinId="5"/>
    <cellStyle name="Porcentaje 2" xfId="5"/>
    <cellStyle name="Porcentual 2" xfId="6"/>
    <cellStyle name="Rojo" xfId="7"/>
    <cellStyle name="Verde" xfId="8"/>
  </cellStyles>
  <dxfs count="56">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295275</xdr:colOff>
      <xdr:row>5</xdr:row>
      <xdr:rowOff>295275</xdr:rowOff>
    </xdr:to>
    <xdr:sp macro="" textlink="">
      <xdr:nvSpPr>
        <xdr:cNvPr id="11172" name="AutoShape 38" descr="Resultado de imagen para boton agregar icono">
          <a:extLst>
            <a:ext uri="{FF2B5EF4-FFF2-40B4-BE49-F238E27FC236}">
              <a16:creationId xmlns:a16="http://schemas.microsoft.com/office/drawing/2014/main" id="{00000000-0008-0000-0000-0000A42B0000}"/>
            </a:ext>
          </a:extLst>
        </xdr:cNvPr>
        <xdr:cNvSpPr>
          <a:spLocks noChangeAspect="1" noChangeArrowheads="1"/>
        </xdr:cNvSpPr>
      </xdr:nvSpPr>
      <xdr:spPr bwMode="auto">
        <a:xfrm>
          <a:off x="1340167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73" name="AutoShape 39" descr="Resultado de imagen para boton agregar icono">
          <a:extLst>
            <a:ext uri="{FF2B5EF4-FFF2-40B4-BE49-F238E27FC236}">
              <a16:creationId xmlns:a16="http://schemas.microsoft.com/office/drawing/2014/main" id="{00000000-0008-0000-0000-0000A52B0000}"/>
            </a:ext>
          </a:extLst>
        </xdr:cNvPr>
        <xdr:cNvSpPr>
          <a:spLocks noChangeAspect="1" noChangeArrowheads="1"/>
        </xdr:cNvSpPr>
      </xdr:nvSpPr>
      <xdr:spPr bwMode="auto">
        <a:xfrm>
          <a:off x="1340167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74" name="AutoShape 40" descr="Resultado de imagen para boton agregar icono">
          <a:extLst>
            <a:ext uri="{FF2B5EF4-FFF2-40B4-BE49-F238E27FC236}">
              <a16:creationId xmlns:a16="http://schemas.microsoft.com/office/drawing/2014/main" id="{00000000-0008-0000-0000-0000A62B0000}"/>
            </a:ext>
          </a:extLst>
        </xdr:cNvPr>
        <xdr:cNvSpPr>
          <a:spLocks noChangeAspect="1" noChangeArrowheads="1"/>
        </xdr:cNvSpPr>
      </xdr:nvSpPr>
      <xdr:spPr bwMode="auto">
        <a:xfrm>
          <a:off x="1340167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4</xdr:row>
      <xdr:rowOff>123825</xdr:rowOff>
    </xdr:from>
    <xdr:to>
      <xdr:col>4</xdr:col>
      <xdr:colOff>0</xdr:colOff>
      <xdr:row>6</xdr:row>
      <xdr:rowOff>0</xdr:rowOff>
    </xdr:to>
    <xdr:sp macro="[1]!MostrarFuente_Impacto" textlink="">
      <xdr:nvSpPr>
        <xdr:cNvPr id="22" name="Rectangle 53">
          <a:extLst>
            <a:ext uri="{FF2B5EF4-FFF2-40B4-BE49-F238E27FC236}">
              <a16:creationId xmlns:a16="http://schemas.microsoft.com/office/drawing/2014/main" id="{00000000-0008-0000-0000-000016000000}"/>
            </a:ext>
          </a:extLst>
        </xdr:cNvPr>
        <xdr:cNvSpPr>
          <a:spLocks noChangeArrowheads="1"/>
        </xdr:cNvSpPr>
      </xdr:nvSpPr>
      <xdr:spPr bwMode="auto">
        <a:xfrm>
          <a:off x="11982450" y="2800350"/>
          <a:ext cx="0" cy="533400"/>
        </a:xfrm>
        <a:prstGeom prst="rect">
          <a:avLst/>
        </a:prstGeom>
        <a:noFill/>
        <a:ln>
          <a:noFill/>
        </a:ln>
      </xdr:spPr>
      <xdr:txBody>
        <a:bodyPr vertOverflow="clip" wrap="square" lIns="45720" tIns="41148" rIns="45720" bIns="0" anchor="t"/>
        <a:lstStyle/>
        <a:p>
          <a:pPr algn="ctr" rtl="0">
            <a:defRPr sz="1000"/>
          </a:pPr>
          <a:r>
            <a:rPr lang="es-CO" sz="2000" b="1" i="0" u="none" strike="noStrike" baseline="0">
              <a:solidFill>
                <a:srgbClr val="FFFFFF"/>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no\Doc_Controlados-SIG\Documents%20and%20Settings\juan.jimenez\Mis%20documentos\Juan%20Sebastian%20Jimenez\EVIDENCIAS%20SEPTIEMBRE%202017\Proceso%20GPTL\REVISI&#210;N%20ING%20LEONARDOMatriz%20de%20Riesg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PGE-F001"/>
      <sheetName val="FuenteRiesgo_AImpacto"/>
      <sheetName val="Mapa_Riesgo_Inherente"/>
      <sheetName val="Mapa_RResidual"/>
      <sheetName val="Nivel_Organizacional"/>
      <sheetName val="Caracteristicas_Controles"/>
      <sheetName val="Probabilidad"/>
      <sheetName val="Impacto"/>
      <sheetName val="Imp_Ambiental"/>
      <sheetName val="REVISIÒN ING LEONARDOMatriz de "/>
    </sheetNames>
    <definedNames>
      <definedName name="MostrarFuente_Impacto"/>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T122"/>
  <sheetViews>
    <sheetView showGridLines="0" tabSelected="1" zoomScale="55" zoomScaleNormal="55" workbookViewId="0">
      <selection activeCell="AP38" sqref="AP38:AR38"/>
    </sheetView>
  </sheetViews>
  <sheetFormatPr baseColWidth="10" defaultColWidth="0" defaultRowHeight="15" zeroHeight="1" x14ac:dyDescent="0.25"/>
  <cols>
    <col min="1" max="1" width="26.28515625" customWidth="1"/>
    <col min="2" max="2" width="69" customWidth="1"/>
    <col min="3" max="3" width="36.42578125" customWidth="1"/>
    <col min="4" max="4" width="69.28515625" style="78" customWidth="1"/>
    <col min="5" max="5" width="18.28515625" style="19" customWidth="1"/>
    <col min="6" max="6" width="24.28515625" customWidth="1"/>
    <col min="7" max="7" width="50.7109375" customWidth="1"/>
    <col min="8" max="8" width="87.42578125" customWidth="1"/>
    <col min="9" max="9" width="33.85546875" customWidth="1"/>
    <col min="10" max="10" width="28" style="19" customWidth="1"/>
    <col min="11" max="11" width="35" customWidth="1"/>
    <col min="12" max="12" width="8.140625" customWidth="1"/>
    <col min="13" max="13" width="8.7109375" customWidth="1"/>
    <col min="14" max="14" width="9.42578125" customWidth="1"/>
    <col min="15" max="15" width="8.140625" customWidth="1"/>
    <col min="16" max="16" width="20.85546875" customWidth="1"/>
    <col min="17" max="17" width="14.42578125" customWidth="1"/>
    <col min="18" max="18" width="22.85546875" customWidth="1"/>
    <col min="19" max="19" width="14.7109375" customWidth="1"/>
    <col min="20" max="20" width="45.7109375" customWidth="1"/>
    <col min="21" max="21" width="11.42578125" customWidth="1"/>
    <col min="22" max="22" width="18.85546875" customWidth="1"/>
    <col min="23" max="23" width="14.140625" customWidth="1"/>
    <col min="24" max="24" width="18.42578125" customWidth="1"/>
    <col min="25" max="25" width="64.42578125" customWidth="1"/>
    <col min="26" max="26" width="25.28515625" customWidth="1"/>
    <col min="27" max="27" width="19.7109375" customWidth="1"/>
    <col min="28" max="29" width="16.42578125" customWidth="1"/>
    <col min="30" max="30" width="64.7109375" customWidth="1"/>
    <col min="31" max="31" width="42" customWidth="1"/>
    <col min="32" max="38" width="11.42578125" customWidth="1"/>
    <col min="39" max="39" width="14.85546875" customWidth="1"/>
    <col min="40" max="40" width="14.5703125" customWidth="1"/>
    <col min="41" max="41" width="20.7109375" customWidth="1"/>
    <col min="42" max="42" width="24.140625" customWidth="1"/>
    <col min="43" max="43" width="19.140625" customWidth="1"/>
    <col min="44" max="44" width="18.42578125" customWidth="1"/>
    <col min="45" max="45" width="21.85546875" customWidth="1"/>
    <col min="46" max="46" width="30.5703125" customWidth="1"/>
  </cols>
  <sheetData>
    <row r="1" spans="1:46" ht="40.5" customHeight="1" x14ac:dyDescent="0.25">
      <c r="A1" s="324" t="s">
        <v>0</v>
      </c>
      <c r="B1" s="325"/>
      <c r="C1" s="325"/>
      <c r="D1" s="325"/>
      <c r="E1" s="325"/>
      <c r="F1" s="325"/>
      <c r="G1" s="325"/>
      <c r="H1" s="326"/>
      <c r="I1" s="235"/>
      <c r="J1" s="235"/>
      <c r="K1" s="235"/>
      <c r="L1" s="235"/>
      <c r="M1" s="235"/>
      <c r="N1" s="235"/>
      <c r="O1" s="235"/>
      <c r="P1" s="235"/>
      <c r="Q1" s="235"/>
      <c r="R1" s="235"/>
      <c r="S1" s="235"/>
      <c r="T1" s="235"/>
      <c r="U1" s="235"/>
    </row>
    <row r="2" spans="1:46" ht="40.5" customHeight="1" thickBot="1" x14ac:dyDescent="0.3">
      <c r="A2" s="327" t="s">
        <v>1</v>
      </c>
      <c r="B2" s="328"/>
      <c r="C2" s="328"/>
      <c r="D2" s="328"/>
      <c r="E2" s="328"/>
      <c r="F2" s="328"/>
      <c r="G2" s="328"/>
      <c r="H2" s="329"/>
      <c r="I2" s="235"/>
      <c r="J2" s="235"/>
      <c r="K2" s="235"/>
      <c r="L2" s="235"/>
      <c r="M2" s="235"/>
      <c r="N2" s="235"/>
      <c r="O2" s="235"/>
      <c r="P2" s="235"/>
      <c r="Q2" s="235"/>
      <c r="R2" s="235"/>
      <c r="S2" s="235"/>
      <c r="T2" s="235"/>
      <c r="U2" s="235"/>
    </row>
    <row r="3" spans="1:46" ht="36.75" customHeight="1" x14ac:dyDescent="0.25">
      <c r="A3" s="49" t="s">
        <v>2</v>
      </c>
      <c r="B3" s="81">
        <v>2019</v>
      </c>
      <c r="C3" s="331" t="s">
        <v>3</v>
      </c>
      <c r="D3" s="332"/>
      <c r="E3" s="332"/>
      <c r="F3" s="332"/>
      <c r="G3" s="332"/>
      <c r="H3" s="333"/>
      <c r="I3" s="235"/>
      <c r="J3" s="235"/>
      <c r="K3" s="235"/>
      <c r="L3" s="235"/>
      <c r="M3" s="235"/>
      <c r="N3" s="235"/>
      <c r="O3" s="235"/>
      <c r="P3" s="235"/>
      <c r="Q3" s="235"/>
      <c r="R3" s="235"/>
      <c r="S3" s="235"/>
      <c r="T3" s="235"/>
      <c r="U3" s="235"/>
      <c r="V3" s="1"/>
      <c r="W3" s="1"/>
      <c r="X3" s="1"/>
      <c r="Y3" s="1"/>
      <c r="Z3" s="1"/>
      <c r="AA3" s="1"/>
      <c r="AB3" s="1"/>
      <c r="AC3" s="1"/>
      <c r="AD3" s="1"/>
      <c r="AE3" s="1"/>
      <c r="AF3" s="1"/>
      <c r="AG3" s="1"/>
      <c r="AH3" s="1"/>
      <c r="AI3" s="1"/>
      <c r="AJ3" s="1"/>
      <c r="AK3" s="1"/>
      <c r="AL3" s="1"/>
      <c r="AM3" s="1"/>
      <c r="AN3" s="1"/>
      <c r="AO3" s="1"/>
      <c r="AP3" s="1"/>
      <c r="AQ3" s="1"/>
      <c r="AR3" s="1"/>
      <c r="AS3" s="1"/>
      <c r="AT3" s="1"/>
    </row>
    <row r="4" spans="1:46" ht="36.75" customHeight="1" thickBot="1" x14ac:dyDescent="0.3">
      <c r="A4" s="49" t="s">
        <v>4</v>
      </c>
      <c r="B4" s="81" t="s">
        <v>5</v>
      </c>
      <c r="C4" s="223" t="s">
        <v>6</v>
      </c>
      <c r="D4" s="248" t="s">
        <v>7</v>
      </c>
      <c r="E4" s="334" t="s">
        <v>8</v>
      </c>
      <c r="F4" s="334"/>
      <c r="G4" s="334"/>
      <c r="H4" s="335"/>
      <c r="I4" s="235"/>
      <c r="J4" s="235"/>
      <c r="K4" s="235"/>
      <c r="L4" s="235"/>
      <c r="M4" s="235"/>
      <c r="N4" s="235"/>
      <c r="O4" s="235"/>
      <c r="P4" s="235"/>
      <c r="Q4" s="235"/>
      <c r="R4" s="235"/>
      <c r="S4" s="235"/>
      <c r="T4" s="235"/>
      <c r="U4" s="235"/>
      <c r="V4" s="1"/>
      <c r="W4" s="1"/>
      <c r="X4" s="1"/>
      <c r="Y4" s="1"/>
      <c r="Z4" s="1"/>
      <c r="AA4" s="1"/>
      <c r="AB4" s="1"/>
      <c r="AC4" s="1"/>
      <c r="AD4" s="1"/>
      <c r="AE4" s="1"/>
      <c r="AF4" s="1"/>
      <c r="AG4" s="1"/>
      <c r="AH4" s="1"/>
      <c r="AI4" s="1"/>
      <c r="AJ4" s="1"/>
      <c r="AK4" s="1"/>
      <c r="AL4" s="1"/>
      <c r="AM4" s="1"/>
      <c r="AN4" s="1"/>
      <c r="AO4" s="1"/>
      <c r="AP4" s="1"/>
      <c r="AQ4" s="1"/>
      <c r="AR4" s="1"/>
      <c r="AS4" s="1"/>
      <c r="AT4" s="1"/>
    </row>
    <row r="5" spans="1:46" ht="69" customHeight="1" x14ac:dyDescent="0.25">
      <c r="A5" s="49" t="s">
        <v>9</v>
      </c>
      <c r="B5" s="81" t="s">
        <v>10</v>
      </c>
      <c r="C5" s="224">
        <v>1</v>
      </c>
      <c r="D5" s="225">
        <v>43467</v>
      </c>
      <c r="E5" s="336" t="s">
        <v>11</v>
      </c>
      <c r="F5" s="336"/>
      <c r="G5" s="336"/>
      <c r="H5" s="337"/>
      <c r="I5" s="235"/>
      <c r="J5" s="235"/>
      <c r="K5" s="235"/>
      <c r="L5" s="235"/>
      <c r="M5" s="235"/>
      <c r="N5" s="235"/>
      <c r="O5" s="235"/>
      <c r="P5" s="235"/>
      <c r="Q5" s="235"/>
      <c r="R5" s="235"/>
      <c r="S5" s="235"/>
      <c r="T5" s="235"/>
      <c r="U5" s="235"/>
      <c r="V5" s="1"/>
      <c r="W5" s="1"/>
      <c r="X5" s="1"/>
      <c r="Y5" s="1"/>
      <c r="Z5" s="1"/>
      <c r="AA5" s="1"/>
      <c r="AB5" s="1"/>
      <c r="AC5" s="1"/>
      <c r="AD5" s="1"/>
      <c r="AE5" s="1"/>
      <c r="AF5" s="1"/>
      <c r="AG5" s="1"/>
      <c r="AH5" s="1"/>
      <c r="AI5" s="1"/>
      <c r="AJ5" s="1"/>
      <c r="AK5" s="1"/>
      <c r="AL5" s="1"/>
      <c r="AM5" s="1"/>
      <c r="AN5" s="1"/>
      <c r="AO5" s="1"/>
      <c r="AP5" s="1"/>
      <c r="AQ5" s="1"/>
      <c r="AR5" s="1"/>
      <c r="AS5" s="1"/>
      <c r="AT5" s="1"/>
    </row>
    <row r="6" spans="1:46" ht="78.75" customHeight="1" x14ac:dyDescent="0.25">
      <c r="A6" s="49"/>
      <c r="B6" s="81"/>
      <c r="C6" s="90">
        <v>2</v>
      </c>
      <c r="D6" s="190">
        <v>43550</v>
      </c>
      <c r="E6" s="338" t="s">
        <v>12</v>
      </c>
      <c r="F6" s="338"/>
      <c r="G6" s="338"/>
      <c r="H6" s="339"/>
      <c r="I6" s="235"/>
      <c r="J6" s="235"/>
      <c r="K6" s="235"/>
      <c r="L6" s="235"/>
      <c r="M6" s="235"/>
      <c r="N6" s="235"/>
      <c r="O6" s="235"/>
      <c r="P6" s="235"/>
      <c r="Q6" s="235"/>
      <c r="R6" s="235"/>
      <c r="S6" s="235"/>
      <c r="T6" s="235"/>
      <c r="U6" s="235"/>
      <c r="V6" s="21"/>
      <c r="W6" s="21"/>
      <c r="X6" s="21"/>
      <c r="Y6" s="21"/>
      <c r="Z6" s="21"/>
      <c r="AA6" s="21"/>
      <c r="AB6" s="21"/>
      <c r="AC6" s="21"/>
      <c r="AD6" s="21"/>
      <c r="AE6" s="21"/>
      <c r="AF6" s="21"/>
      <c r="AG6" s="21"/>
      <c r="AH6" s="21"/>
      <c r="AI6" s="21"/>
      <c r="AJ6" s="21"/>
      <c r="AK6" s="21"/>
      <c r="AL6" s="21"/>
      <c r="AM6" s="21"/>
      <c r="AN6" s="21"/>
      <c r="AO6" s="21"/>
      <c r="AP6" s="2"/>
      <c r="AQ6" s="21"/>
      <c r="AR6" s="21"/>
      <c r="AS6" s="21"/>
      <c r="AT6" s="21"/>
    </row>
    <row r="7" spans="1:46" ht="65.25" customHeight="1" x14ac:dyDescent="0.25">
      <c r="A7" s="49"/>
      <c r="B7" s="81"/>
      <c r="C7" s="90">
        <v>3</v>
      </c>
      <c r="D7" s="190">
        <v>43578</v>
      </c>
      <c r="E7" s="338" t="s">
        <v>13</v>
      </c>
      <c r="F7" s="338"/>
      <c r="G7" s="338"/>
      <c r="H7" s="339"/>
      <c r="I7" s="235"/>
      <c r="J7" s="235"/>
      <c r="K7" s="235"/>
      <c r="L7" s="235"/>
      <c r="M7" s="235"/>
      <c r="N7" s="235"/>
      <c r="O7" s="235"/>
      <c r="P7" s="235"/>
      <c r="Q7" s="235"/>
      <c r="R7" s="235"/>
      <c r="S7" s="235"/>
      <c r="T7" s="235"/>
      <c r="U7" s="235"/>
      <c r="V7" s="79"/>
      <c r="W7" s="79"/>
      <c r="X7" s="79"/>
      <c r="Y7" s="79"/>
      <c r="Z7" s="79"/>
      <c r="AA7" s="79"/>
      <c r="AB7" s="79"/>
      <c r="AC7" s="79"/>
      <c r="AD7" s="79"/>
      <c r="AE7" s="79"/>
      <c r="AF7" s="322"/>
      <c r="AG7" s="322"/>
      <c r="AH7" s="322"/>
      <c r="AI7" s="322"/>
      <c r="AJ7" s="322"/>
      <c r="AK7" s="322"/>
      <c r="AL7" s="322"/>
      <c r="AM7" s="322"/>
      <c r="AN7" s="322"/>
      <c r="AO7" s="322"/>
      <c r="AP7" s="322"/>
      <c r="AQ7" s="322"/>
      <c r="AR7" s="322"/>
      <c r="AS7" s="322"/>
      <c r="AT7" s="322"/>
    </row>
    <row r="8" spans="1:46" ht="85.5" customHeight="1" x14ac:dyDescent="0.25">
      <c r="A8" s="227"/>
      <c r="B8" s="233"/>
      <c r="C8" s="251">
        <v>4</v>
      </c>
      <c r="D8" s="234">
        <v>43675</v>
      </c>
      <c r="E8" s="266" t="s">
        <v>14</v>
      </c>
      <c r="F8" s="266"/>
      <c r="G8" s="266"/>
      <c r="H8" s="345"/>
      <c r="I8" s="235"/>
      <c r="J8" s="235"/>
      <c r="K8" s="235"/>
      <c r="L8" s="235"/>
      <c r="M8" s="235"/>
      <c r="N8" s="235"/>
      <c r="O8" s="235"/>
      <c r="P8" s="235"/>
      <c r="Q8" s="235"/>
      <c r="R8" s="235"/>
      <c r="S8" s="235"/>
      <c r="T8" s="235"/>
      <c r="U8" s="235"/>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row>
    <row r="9" spans="1:46" ht="48" customHeight="1" x14ac:dyDescent="0.25">
      <c r="A9" s="2"/>
      <c r="B9" s="227"/>
      <c r="C9" s="251">
        <v>5</v>
      </c>
      <c r="D9" s="234" t="s">
        <v>15</v>
      </c>
      <c r="E9" s="266" t="s">
        <v>16</v>
      </c>
      <c r="F9" s="266"/>
      <c r="G9" s="266"/>
      <c r="H9" s="266"/>
      <c r="I9" s="9"/>
      <c r="J9" s="9"/>
      <c r="K9" s="9"/>
      <c r="L9" s="9"/>
      <c r="M9" s="9"/>
      <c r="N9" s="9"/>
      <c r="O9" s="9"/>
      <c r="P9" s="9"/>
      <c r="Q9" s="9"/>
      <c r="R9" s="9"/>
      <c r="S9" s="9"/>
      <c r="T9" s="91"/>
      <c r="U9" s="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row>
    <row r="10" spans="1:46" ht="48" customHeight="1" x14ac:dyDescent="0.25">
      <c r="A10" s="2"/>
      <c r="B10" s="2"/>
      <c r="C10" s="260">
        <v>6</v>
      </c>
      <c r="D10" s="261">
        <v>43853</v>
      </c>
      <c r="E10" s="274" t="s">
        <v>17</v>
      </c>
      <c r="F10" s="274"/>
      <c r="G10" s="274"/>
      <c r="H10" s="274"/>
      <c r="I10" s="9"/>
      <c r="J10" s="9"/>
      <c r="K10" s="9"/>
      <c r="L10" s="9"/>
      <c r="M10" s="9"/>
      <c r="N10" s="9"/>
      <c r="O10" s="9"/>
      <c r="P10" s="9"/>
      <c r="Q10" s="9"/>
      <c r="R10" s="9"/>
      <c r="S10" s="9"/>
      <c r="T10" s="91"/>
      <c r="U10" s="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row>
    <row r="11" spans="1:46" ht="48" customHeight="1" x14ac:dyDescent="0.25">
      <c r="A11" s="2"/>
      <c r="B11" s="2"/>
      <c r="C11" s="262">
        <v>7</v>
      </c>
      <c r="D11" s="263">
        <v>43865</v>
      </c>
      <c r="E11" s="275" t="s">
        <v>18</v>
      </c>
      <c r="F11" s="276"/>
      <c r="G11" s="276"/>
      <c r="H11" s="277"/>
      <c r="I11" s="9"/>
      <c r="J11" s="9"/>
      <c r="K11" s="9"/>
      <c r="L11" s="9"/>
      <c r="M11" s="9"/>
      <c r="N11" s="9"/>
      <c r="O11" s="9"/>
      <c r="P11" s="9"/>
      <c r="Q11" s="9"/>
      <c r="R11" s="9"/>
      <c r="S11" s="9"/>
      <c r="T11" s="91"/>
      <c r="U11" s="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row>
    <row r="12" spans="1:46" ht="48" customHeight="1" x14ac:dyDescent="0.25">
      <c r="A12" s="2"/>
      <c r="B12" s="2"/>
      <c r="C12" s="246"/>
      <c r="D12" s="247"/>
      <c r="E12" s="265"/>
      <c r="F12" s="265"/>
      <c r="G12" s="265"/>
      <c r="H12" s="265"/>
      <c r="I12" s="9"/>
      <c r="J12" s="9"/>
      <c r="K12" s="9"/>
      <c r="L12" s="9"/>
      <c r="M12" s="9"/>
      <c r="N12" s="9"/>
      <c r="O12" s="9"/>
      <c r="P12" s="9"/>
      <c r="Q12" s="9"/>
      <c r="R12" s="9"/>
      <c r="S12" s="9"/>
      <c r="T12" s="91"/>
      <c r="U12" s="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row>
    <row r="13" spans="1:46" x14ac:dyDescent="0.25">
      <c r="A13" s="3"/>
      <c r="B13" s="1"/>
      <c r="C13" s="1"/>
      <c r="D13" s="340"/>
      <c r="E13" s="340"/>
      <c r="F13" s="340"/>
      <c r="G13" s="340"/>
      <c r="H13" s="340"/>
      <c r="I13" s="340"/>
      <c r="J13" s="340"/>
      <c r="K13" s="340"/>
      <c r="L13" s="323"/>
      <c r="M13" s="323"/>
      <c r="N13" s="323"/>
      <c r="O13" s="323"/>
      <c r="P13" s="249"/>
      <c r="Q13" s="249"/>
      <c r="R13" s="249"/>
      <c r="S13" s="249"/>
      <c r="T13" s="249"/>
      <c r="U13" s="249"/>
      <c r="V13" s="323"/>
      <c r="W13" s="323"/>
      <c r="X13" s="250"/>
      <c r="Y13" s="250"/>
      <c r="Z13" s="250"/>
      <c r="AA13" s="323"/>
      <c r="AB13" s="323"/>
      <c r="AC13" s="250"/>
      <c r="AD13" s="250"/>
      <c r="AE13" s="250"/>
      <c r="AF13" s="323"/>
      <c r="AG13" s="323"/>
      <c r="AH13" s="250"/>
      <c r="AI13" s="250"/>
      <c r="AJ13" s="250"/>
      <c r="AK13" s="323"/>
      <c r="AL13" s="323"/>
      <c r="AM13" s="250"/>
      <c r="AN13" s="250"/>
      <c r="AO13" s="250"/>
      <c r="AP13" s="323"/>
      <c r="AQ13" s="323"/>
      <c r="AR13" s="323"/>
      <c r="AS13" s="250"/>
      <c r="AT13" s="250"/>
    </row>
    <row r="14" spans="1:46" ht="15.75" thickBot="1" x14ac:dyDescent="0.3">
      <c r="A14" s="1"/>
      <c r="B14" s="1"/>
      <c r="C14" s="1"/>
      <c r="D14" s="75"/>
      <c r="E14" s="3"/>
      <c r="F14" s="1"/>
      <c r="G14" s="1"/>
      <c r="H14" s="1"/>
      <c r="I14" s="1"/>
      <c r="J14" s="3"/>
      <c r="K14" s="1"/>
      <c r="L14" s="1"/>
      <c r="M14" s="1"/>
      <c r="N14" s="1"/>
      <c r="O14" s="1"/>
      <c r="P14" s="1"/>
      <c r="Q14" s="1"/>
      <c r="R14" s="1"/>
      <c r="S14" s="1"/>
      <c r="T14" s="1"/>
      <c r="U14" s="1"/>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row>
    <row r="15" spans="1:46" ht="15" customHeight="1" x14ac:dyDescent="0.25">
      <c r="A15" s="286" t="s">
        <v>19</v>
      </c>
      <c r="B15" s="287"/>
      <c r="C15" s="71"/>
      <c r="D15" s="341"/>
      <c r="E15" s="342"/>
      <c r="F15" s="342"/>
      <c r="G15" s="342"/>
      <c r="H15" s="342"/>
      <c r="I15" s="342"/>
      <c r="J15" s="342"/>
      <c r="K15" s="342"/>
      <c r="L15" s="342"/>
      <c r="M15" s="342"/>
      <c r="N15" s="342"/>
      <c r="O15" s="342"/>
      <c r="P15" s="342"/>
      <c r="Q15" s="342"/>
      <c r="R15" s="342"/>
      <c r="S15" s="342"/>
      <c r="T15" s="342"/>
      <c r="U15" s="342"/>
      <c r="V15" s="330" t="s">
        <v>20</v>
      </c>
      <c r="W15" s="330"/>
      <c r="X15" s="330"/>
      <c r="Y15" s="330"/>
      <c r="Z15" s="330"/>
      <c r="AA15" s="269" t="s">
        <v>20</v>
      </c>
      <c r="AB15" s="269"/>
      <c r="AC15" s="269"/>
      <c r="AD15" s="269"/>
      <c r="AE15" s="269"/>
      <c r="AF15" s="330" t="s">
        <v>20</v>
      </c>
      <c r="AG15" s="330"/>
      <c r="AH15" s="330"/>
      <c r="AI15" s="330"/>
      <c r="AJ15" s="330"/>
      <c r="AK15" s="302" t="s">
        <v>20</v>
      </c>
      <c r="AL15" s="302"/>
      <c r="AM15" s="302"/>
      <c r="AN15" s="302"/>
      <c r="AO15" s="302"/>
      <c r="AP15" s="303" t="s">
        <v>20</v>
      </c>
      <c r="AQ15" s="303"/>
      <c r="AR15" s="303"/>
      <c r="AS15" s="303"/>
      <c r="AT15" s="303"/>
    </row>
    <row r="16" spans="1:46" ht="15.75" customHeight="1" thickBot="1" x14ac:dyDescent="0.3">
      <c r="A16" s="288"/>
      <c r="B16" s="289"/>
      <c r="C16" s="72"/>
      <c r="D16" s="343"/>
      <c r="E16" s="344"/>
      <c r="F16" s="344"/>
      <c r="G16" s="344"/>
      <c r="H16" s="344"/>
      <c r="I16" s="344"/>
      <c r="J16" s="344"/>
      <c r="K16" s="344"/>
      <c r="L16" s="344"/>
      <c r="M16" s="344"/>
      <c r="N16" s="344"/>
      <c r="O16" s="344"/>
      <c r="P16" s="344"/>
      <c r="Q16" s="344"/>
      <c r="R16" s="344"/>
      <c r="S16" s="344"/>
      <c r="T16" s="344"/>
      <c r="U16" s="344"/>
      <c r="V16" s="268" t="s">
        <v>21</v>
      </c>
      <c r="W16" s="268"/>
      <c r="X16" s="268"/>
      <c r="Y16" s="268"/>
      <c r="Z16" s="268"/>
      <c r="AA16" s="269" t="s">
        <v>22</v>
      </c>
      <c r="AB16" s="269"/>
      <c r="AC16" s="269"/>
      <c r="AD16" s="269"/>
      <c r="AE16" s="269"/>
      <c r="AF16" s="268" t="s">
        <v>23</v>
      </c>
      <c r="AG16" s="268"/>
      <c r="AH16" s="268"/>
      <c r="AI16" s="268"/>
      <c r="AJ16" s="268"/>
      <c r="AK16" s="302" t="s">
        <v>24</v>
      </c>
      <c r="AL16" s="302"/>
      <c r="AM16" s="302"/>
      <c r="AN16" s="302"/>
      <c r="AO16" s="302"/>
      <c r="AP16" s="313" t="s">
        <v>25</v>
      </c>
      <c r="AQ16" s="313"/>
      <c r="AR16" s="313"/>
      <c r="AS16" s="313"/>
      <c r="AT16" s="313"/>
    </row>
    <row r="17" spans="1:46" ht="15" customHeight="1" thickBot="1" x14ac:dyDescent="0.3">
      <c r="A17" s="290"/>
      <c r="B17" s="291"/>
      <c r="C17" s="258"/>
      <c r="D17" s="319" t="s">
        <v>26</v>
      </c>
      <c r="E17" s="320"/>
      <c r="F17" s="319"/>
      <c r="G17" s="319"/>
      <c r="H17" s="319"/>
      <c r="I17" s="319"/>
      <c r="J17" s="319"/>
      <c r="K17" s="319"/>
      <c r="L17" s="319"/>
      <c r="M17" s="319"/>
      <c r="N17" s="319"/>
      <c r="O17" s="319"/>
      <c r="P17" s="319"/>
      <c r="Q17" s="319"/>
      <c r="R17" s="319"/>
      <c r="S17" s="321"/>
      <c r="T17" s="254"/>
      <c r="U17" s="254"/>
      <c r="V17" s="283"/>
      <c r="W17" s="283"/>
      <c r="X17" s="316" t="s">
        <v>27</v>
      </c>
      <c r="Y17" s="283" t="s">
        <v>28</v>
      </c>
      <c r="Z17" s="283" t="s">
        <v>29</v>
      </c>
      <c r="AA17" s="270"/>
      <c r="AB17" s="270"/>
      <c r="AC17" s="270" t="s">
        <v>27</v>
      </c>
      <c r="AD17" s="270" t="s">
        <v>28</v>
      </c>
      <c r="AE17" s="270" t="s">
        <v>29</v>
      </c>
      <c r="AF17" s="283"/>
      <c r="AG17" s="283"/>
      <c r="AH17" s="283" t="s">
        <v>27</v>
      </c>
      <c r="AI17" s="283" t="s">
        <v>28</v>
      </c>
      <c r="AJ17" s="283" t="s">
        <v>29</v>
      </c>
      <c r="AK17" s="311"/>
      <c r="AL17" s="311"/>
      <c r="AM17" s="311" t="s">
        <v>27</v>
      </c>
      <c r="AN17" s="311" t="s">
        <v>28</v>
      </c>
      <c r="AO17" s="311" t="s">
        <v>29</v>
      </c>
      <c r="AP17" s="307" t="s">
        <v>30</v>
      </c>
      <c r="AQ17" s="307"/>
      <c r="AR17" s="307"/>
      <c r="AS17" s="307" t="s">
        <v>27</v>
      </c>
      <c r="AT17" s="309" t="s">
        <v>31</v>
      </c>
    </row>
    <row r="18" spans="1:46" ht="43.5" customHeight="1" thickBot="1" x14ac:dyDescent="0.3">
      <c r="A18" s="63" t="s">
        <v>32</v>
      </c>
      <c r="B18" s="64" t="s">
        <v>33</v>
      </c>
      <c r="C18" s="293" t="s">
        <v>34</v>
      </c>
      <c r="D18" s="80" t="s">
        <v>35</v>
      </c>
      <c r="E18" s="73" t="s">
        <v>36</v>
      </c>
      <c r="F18" s="54" t="s">
        <v>37</v>
      </c>
      <c r="G18" s="4" t="s">
        <v>38</v>
      </c>
      <c r="H18" s="4" t="s">
        <v>39</v>
      </c>
      <c r="I18" s="4" t="s">
        <v>40</v>
      </c>
      <c r="J18" s="4" t="s">
        <v>41</v>
      </c>
      <c r="K18" s="4" t="s">
        <v>42</v>
      </c>
      <c r="L18" s="4" t="s">
        <v>43</v>
      </c>
      <c r="M18" s="4" t="s">
        <v>44</v>
      </c>
      <c r="N18" s="4" t="s">
        <v>45</v>
      </c>
      <c r="O18" s="4" t="s">
        <v>46</v>
      </c>
      <c r="P18" s="4" t="s">
        <v>47</v>
      </c>
      <c r="Q18" s="4" t="s">
        <v>48</v>
      </c>
      <c r="R18" s="4" t="s">
        <v>49</v>
      </c>
      <c r="S18" s="4" t="s">
        <v>50</v>
      </c>
      <c r="T18" s="4" t="s">
        <v>51</v>
      </c>
      <c r="U18" s="4" t="s">
        <v>52</v>
      </c>
      <c r="V18" s="253" t="s">
        <v>53</v>
      </c>
      <c r="W18" s="253" t="s">
        <v>54</v>
      </c>
      <c r="X18" s="317"/>
      <c r="Y18" s="318"/>
      <c r="Z18" s="318"/>
      <c r="AA18" s="259" t="s">
        <v>53</v>
      </c>
      <c r="AB18" s="259" t="s">
        <v>54</v>
      </c>
      <c r="AC18" s="271"/>
      <c r="AD18" s="271"/>
      <c r="AE18" s="271"/>
      <c r="AF18" s="253" t="s">
        <v>53</v>
      </c>
      <c r="AG18" s="253" t="s">
        <v>54</v>
      </c>
      <c r="AH18" s="318"/>
      <c r="AI18" s="318"/>
      <c r="AJ18" s="318"/>
      <c r="AK18" s="256" t="s">
        <v>53</v>
      </c>
      <c r="AL18" s="256" t="s">
        <v>54</v>
      </c>
      <c r="AM18" s="312"/>
      <c r="AN18" s="312"/>
      <c r="AO18" s="312"/>
      <c r="AP18" s="255" t="s">
        <v>38</v>
      </c>
      <c r="AQ18" s="255" t="s">
        <v>53</v>
      </c>
      <c r="AR18" s="255" t="s">
        <v>54</v>
      </c>
      <c r="AS18" s="308"/>
      <c r="AT18" s="310"/>
    </row>
    <row r="19" spans="1:46" ht="15.75" thickBot="1" x14ac:dyDescent="0.3">
      <c r="A19" s="61"/>
      <c r="B19" s="62"/>
      <c r="C19" s="293"/>
      <c r="D19" s="82" t="s">
        <v>55</v>
      </c>
      <c r="E19" s="74"/>
      <c r="F19" s="55" t="s">
        <v>55</v>
      </c>
      <c r="G19" s="45" t="s">
        <v>55</v>
      </c>
      <c r="H19" s="45" t="s">
        <v>55</v>
      </c>
      <c r="I19" s="45" t="s">
        <v>55</v>
      </c>
      <c r="J19" s="45" t="s">
        <v>55</v>
      </c>
      <c r="K19" s="45" t="s">
        <v>55</v>
      </c>
      <c r="L19" s="46" t="s">
        <v>55</v>
      </c>
      <c r="M19" s="46" t="s">
        <v>55</v>
      </c>
      <c r="N19" s="46" t="s">
        <v>55</v>
      </c>
      <c r="O19" s="46" t="s">
        <v>55</v>
      </c>
      <c r="P19" s="45" t="s">
        <v>55</v>
      </c>
      <c r="Q19" s="45" t="s">
        <v>55</v>
      </c>
      <c r="R19" s="45" t="s">
        <v>55</v>
      </c>
      <c r="S19" s="45" t="s">
        <v>55</v>
      </c>
      <c r="T19" s="45"/>
      <c r="U19" s="45"/>
      <c r="V19" s="56" t="s">
        <v>55</v>
      </c>
      <c r="W19" s="56"/>
      <c r="X19" s="57" t="s">
        <v>55</v>
      </c>
      <c r="Y19" s="56" t="s">
        <v>55</v>
      </c>
      <c r="Z19" s="56" t="s">
        <v>55</v>
      </c>
      <c r="AA19" s="5" t="s">
        <v>55</v>
      </c>
      <c r="AB19" s="5" t="s">
        <v>55</v>
      </c>
      <c r="AC19" s="5" t="s">
        <v>55</v>
      </c>
      <c r="AD19" s="5" t="s">
        <v>55</v>
      </c>
      <c r="AE19" s="5" t="s">
        <v>55</v>
      </c>
      <c r="AF19" s="56" t="s">
        <v>55</v>
      </c>
      <c r="AG19" s="56" t="s">
        <v>55</v>
      </c>
      <c r="AH19" s="56"/>
      <c r="AI19" s="56" t="s">
        <v>55</v>
      </c>
      <c r="AJ19" s="56" t="s">
        <v>55</v>
      </c>
      <c r="AK19" s="58" t="s">
        <v>55</v>
      </c>
      <c r="AL19" s="58" t="s">
        <v>55</v>
      </c>
      <c r="AM19" s="58" t="s">
        <v>55</v>
      </c>
      <c r="AN19" s="58" t="s">
        <v>55</v>
      </c>
      <c r="AO19" s="58" t="s">
        <v>55</v>
      </c>
      <c r="AP19" s="59" t="s">
        <v>55</v>
      </c>
      <c r="AQ19" s="59"/>
      <c r="AR19" s="59" t="s">
        <v>55</v>
      </c>
      <c r="AS19" s="59" t="s">
        <v>55</v>
      </c>
      <c r="AT19" s="60" t="s">
        <v>55</v>
      </c>
    </row>
    <row r="20" spans="1:46" s="111" customFormat="1" ht="93" customHeight="1" x14ac:dyDescent="0.2">
      <c r="A20" s="92">
        <v>1</v>
      </c>
      <c r="B20" s="93" t="s">
        <v>56</v>
      </c>
      <c r="C20" s="93" t="s">
        <v>57</v>
      </c>
      <c r="D20" s="94" t="s">
        <v>58</v>
      </c>
      <c r="E20" s="95">
        <v>0.06</v>
      </c>
      <c r="F20" s="96" t="s">
        <v>59</v>
      </c>
      <c r="G20" s="94" t="s">
        <v>60</v>
      </c>
      <c r="H20" s="94" t="s">
        <v>61</v>
      </c>
      <c r="I20" s="95" t="s">
        <v>62</v>
      </c>
      <c r="J20" s="96" t="s">
        <v>63</v>
      </c>
      <c r="K20" s="96" t="s">
        <v>64</v>
      </c>
      <c r="L20" s="97">
        <v>0</v>
      </c>
      <c r="M20" s="98">
        <v>0.1</v>
      </c>
      <c r="N20" s="97">
        <v>0</v>
      </c>
      <c r="O20" s="97">
        <v>0</v>
      </c>
      <c r="P20" s="99">
        <f>SUM(L20:O20)</f>
        <v>0.1</v>
      </c>
      <c r="Q20" s="97" t="s">
        <v>65</v>
      </c>
      <c r="R20" s="94" t="s">
        <v>66</v>
      </c>
      <c r="S20" s="94" t="s">
        <v>67</v>
      </c>
      <c r="T20" s="100" t="s">
        <v>68</v>
      </c>
      <c r="U20" s="100"/>
      <c r="V20" s="101">
        <f>L20</f>
        <v>0</v>
      </c>
      <c r="W20" s="192">
        <v>0</v>
      </c>
      <c r="X20" s="102" t="s">
        <v>69</v>
      </c>
      <c r="Y20" s="193" t="s">
        <v>69</v>
      </c>
      <c r="Z20" s="193" t="s">
        <v>69</v>
      </c>
      <c r="AA20" s="104">
        <f>M20</f>
        <v>0.1</v>
      </c>
      <c r="AB20" s="215">
        <f>+(584-400)/400</f>
        <v>0.46</v>
      </c>
      <c r="AC20" s="103">
        <v>1</v>
      </c>
      <c r="AD20" s="216" t="s">
        <v>70</v>
      </c>
      <c r="AE20" s="216" t="s">
        <v>71</v>
      </c>
      <c r="AF20" s="101" t="s">
        <v>69</v>
      </c>
      <c r="AG20" s="107" t="s">
        <v>69</v>
      </c>
      <c r="AH20" s="103" t="s">
        <v>69</v>
      </c>
      <c r="AI20" s="106" t="s">
        <v>69</v>
      </c>
      <c r="AJ20" s="106" t="s">
        <v>69</v>
      </c>
      <c r="AK20" s="101">
        <f>O20</f>
        <v>0</v>
      </c>
      <c r="AL20" s="105"/>
      <c r="AM20" s="103" t="s">
        <v>69</v>
      </c>
      <c r="AN20" s="108"/>
      <c r="AO20" s="106"/>
      <c r="AP20" s="109" t="str">
        <f>G20</f>
        <v>Porcentaje de incremento de la participación de los Ciudadanos en la Audiencia de Rendición de Cuentas</v>
      </c>
      <c r="AQ20" s="101">
        <f>P20</f>
        <v>0.1</v>
      </c>
      <c r="AR20" s="104">
        <f>AB20</f>
        <v>0.46</v>
      </c>
      <c r="AS20" s="110">
        <v>1</v>
      </c>
      <c r="AT20" s="216" t="s">
        <v>70</v>
      </c>
    </row>
    <row r="21" spans="1:46" s="111" customFormat="1" ht="93" customHeight="1" x14ac:dyDescent="0.2">
      <c r="A21" s="92">
        <v>1</v>
      </c>
      <c r="B21" s="93" t="s">
        <v>56</v>
      </c>
      <c r="C21" s="93" t="s">
        <v>57</v>
      </c>
      <c r="D21" s="94" t="s">
        <v>72</v>
      </c>
      <c r="E21" s="95">
        <v>7.0000000000000007E-2</v>
      </c>
      <c r="F21" s="96" t="s">
        <v>59</v>
      </c>
      <c r="G21" s="94" t="s">
        <v>73</v>
      </c>
      <c r="H21" s="94" t="s">
        <v>74</v>
      </c>
      <c r="I21" s="95">
        <v>0.45</v>
      </c>
      <c r="J21" s="96" t="s">
        <v>75</v>
      </c>
      <c r="K21" s="96" t="s">
        <v>76</v>
      </c>
      <c r="L21" s="97">
        <v>0</v>
      </c>
      <c r="M21" s="98">
        <v>0.4</v>
      </c>
      <c r="N21" s="98">
        <v>0.55000000000000004</v>
      </c>
      <c r="O21" s="98">
        <v>0.65</v>
      </c>
      <c r="P21" s="99">
        <f>+O21</f>
        <v>0.65</v>
      </c>
      <c r="Q21" s="97" t="s">
        <v>77</v>
      </c>
      <c r="R21" s="94" t="s">
        <v>78</v>
      </c>
      <c r="S21" s="94" t="s">
        <v>67</v>
      </c>
      <c r="T21" s="100" t="s">
        <v>79</v>
      </c>
      <c r="U21" s="100"/>
      <c r="V21" s="101">
        <f t="shared" ref="V21:V36" si="0">L21</f>
        <v>0</v>
      </c>
      <c r="W21" s="192">
        <v>0.51</v>
      </c>
      <c r="X21" s="102" t="s">
        <v>69</v>
      </c>
      <c r="Y21" s="193" t="s">
        <v>80</v>
      </c>
      <c r="Z21" s="193" t="s">
        <v>81</v>
      </c>
      <c r="AA21" s="104">
        <f t="shared" ref="AA21:AA35" si="1">M21</f>
        <v>0.4</v>
      </c>
      <c r="AB21" s="229">
        <v>0.59799999999999998</v>
      </c>
      <c r="AC21" s="230">
        <v>1</v>
      </c>
      <c r="AD21" s="231" t="s">
        <v>82</v>
      </c>
      <c r="AE21" s="232" t="s">
        <v>83</v>
      </c>
      <c r="AF21" s="101">
        <v>0.55000000000000004</v>
      </c>
      <c r="AG21" s="105">
        <v>0.62</v>
      </c>
      <c r="AH21" s="103">
        <v>1</v>
      </c>
      <c r="AI21" s="106" t="s">
        <v>84</v>
      </c>
      <c r="AJ21" s="106" t="s">
        <v>83</v>
      </c>
      <c r="AK21" s="101">
        <f t="shared" ref="AK21:AK36" si="2">O21</f>
        <v>0.65</v>
      </c>
      <c r="AL21" s="105">
        <v>0.57899999999999996</v>
      </c>
      <c r="AM21" s="103">
        <f>AL21/AK21</f>
        <v>0.89076923076923065</v>
      </c>
      <c r="AN21" s="108" t="s">
        <v>85</v>
      </c>
      <c r="AO21" s="106" t="s">
        <v>86</v>
      </c>
      <c r="AP21" s="109" t="str">
        <f t="shared" ref="AP21:AP36" si="3">G21</f>
        <v>Porcentaje de Avance en el Cumplimiento Físico del Plan de Desarrollo Local</v>
      </c>
      <c r="AQ21" s="101">
        <f t="shared" ref="AQ21:AQ36" si="4">P21</f>
        <v>0.65</v>
      </c>
      <c r="AR21" s="264">
        <v>0.57999999999999996</v>
      </c>
      <c r="AS21" s="110">
        <f>AR21/AQ21</f>
        <v>0.89230769230769225</v>
      </c>
      <c r="AT21" s="108" t="s">
        <v>85</v>
      </c>
    </row>
    <row r="22" spans="1:46" s="111" customFormat="1" ht="77.25" customHeight="1" x14ac:dyDescent="0.2">
      <c r="A22" s="92">
        <v>6</v>
      </c>
      <c r="B22" s="93" t="s">
        <v>87</v>
      </c>
      <c r="C22" s="93" t="s">
        <v>88</v>
      </c>
      <c r="D22" s="94" t="s">
        <v>89</v>
      </c>
      <c r="E22" s="95">
        <v>0.08</v>
      </c>
      <c r="F22" s="100" t="s">
        <v>59</v>
      </c>
      <c r="G22" s="112" t="s">
        <v>90</v>
      </c>
      <c r="H22" s="112" t="s">
        <v>91</v>
      </c>
      <c r="I22" s="113">
        <v>0.45</v>
      </c>
      <c r="J22" s="100" t="s">
        <v>75</v>
      </c>
      <c r="K22" s="100" t="s">
        <v>92</v>
      </c>
      <c r="L22" s="97">
        <v>0</v>
      </c>
      <c r="M22" s="98">
        <v>0.5</v>
      </c>
      <c r="N22" s="98">
        <v>0</v>
      </c>
      <c r="O22" s="98">
        <v>0.95</v>
      </c>
      <c r="P22" s="114">
        <v>0.95</v>
      </c>
      <c r="Q22" s="97" t="s">
        <v>93</v>
      </c>
      <c r="R22" s="112" t="s">
        <v>94</v>
      </c>
      <c r="S22" s="94" t="s">
        <v>67</v>
      </c>
      <c r="T22" s="115" t="s">
        <v>94</v>
      </c>
      <c r="U22" s="100"/>
      <c r="V22" s="101">
        <f t="shared" si="0"/>
        <v>0</v>
      </c>
      <c r="W22" s="192">
        <v>0</v>
      </c>
      <c r="X22" s="102" t="s">
        <v>69</v>
      </c>
      <c r="Y22" s="193" t="s">
        <v>69</v>
      </c>
      <c r="Z22" s="193" t="s">
        <v>69</v>
      </c>
      <c r="AA22" s="104">
        <f t="shared" si="1"/>
        <v>0.5</v>
      </c>
      <c r="AB22" s="221">
        <v>0.38800000000000001</v>
      </c>
      <c r="AC22" s="103">
        <f>AB22/AA22</f>
        <v>0.77600000000000002</v>
      </c>
      <c r="AD22" s="216" t="s">
        <v>95</v>
      </c>
      <c r="AE22" s="216" t="s">
        <v>96</v>
      </c>
      <c r="AF22" s="101" t="s">
        <v>69</v>
      </c>
      <c r="AG22" s="105" t="s">
        <v>69</v>
      </c>
      <c r="AH22" s="103" t="s">
        <v>69</v>
      </c>
      <c r="AI22" s="106" t="s">
        <v>69</v>
      </c>
      <c r="AJ22" s="106" t="s">
        <v>69</v>
      </c>
      <c r="AK22" s="101">
        <f t="shared" si="2"/>
        <v>0.95</v>
      </c>
      <c r="AL22" s="105">
        <v>0.99990000000000001</v>
      </c>
      <c r="AM22" s="103">
        <v>1</v>
      </c>
      <c r="AN22" s="108" t="s">
        <v>97</v>
      </c>
      <c r="AO22" s="106" t="s">
        <v>94</v>
      </c>
      <c r="AP22" s="109" t="str">
        <f t="shared" si="3"/>
        <v>Porcentaje de Compromisos de la vigencia 2019</v>
      </c>
      <c r="AQ22" s="101">
        <f t="shared" si="4"/>
        <v>0.95</v>
      </c>
      <c r="AR22" s="105">
        <v>0.99990000000000001</v>
      </c>
      <c r="AS22" s="103">
        <v>1</v>
      </c>
      <c r="AT22" s="108" t="s">
        <v>97</v>
      </c>
    </row>
    <row r="23" spans="1:46" s="111" customFormat="1" ht="81.75" customHeight="1" x14ac:dyDescent="0.2">
      <c r="A23" s="92">
        <v>6</v>
      </c>
      <c r="B23" s="93" t="s">
        <v>87</v>
      </c>
      <c r="C23" s="93" t="s">
        <v>88</v>
      </c>
      <c r="D23" s="94" t="s">
        <v>98</v>
      </c>
      <c r="E23" s="95">
        <v>0.06</v>
      </c>
      <c r="F23" s="100" t="s">
        <v>99</v>
      </c>
      <c r="G23" s="112" t="s">
        <v>100</v>
      </c>
      <c r="H23" s="112" t="s">
        <v>101</v>
      </c>
      <c r="I23" s="116" t="s">
        <v>102</v>
      </c>
      <c r="J23" s="100" t="s">
        <v>75</v>
      </c>
      <c r="K23" s="100" t="s">
        <v>103</v>
      </c>
      <c r="L23" s="97">
        <v>0</v>
      </c>
      <c r="M23" s="98">
        <v>0.05</v>
      </c>
      <c r="N23" s="98">
        <v>0.2</v>
      </c>
      <c r="O23" s="98">
        <v>0.4</v>
      </c>
      <c r="P23" s="99">
        <v>0.4</v>
      </c>
      <c r="Q23" s="97" t="s">
        <v>93</v>
      </c>
      <c r="R23" s="112" t="s">
        <v>94</v>
      </c>
      <c r="S23" s="94" t="s">
        <v>67</v>
      </c>
      <c r="T23" s="115" t="s">
        <v>94</v>
      </c>
      <c r="U23" s="100"/>
      <c r="V23" s="101">
        <f t="shared" si="0"/>
        <v>0</v>
      </c>
      <c r="W23" s="192">
        <v>0</v>
      </c>
      <c r="X23" s="102" t="s">
        <v>69</v>
      </c>
      <c r="Y23" s="193" t="s">
        <v>69</v>
      </c>
      <c r="Z23" s="193" t="s">
        <v>69</v>
      </c>
      <c r="AA23" s="104">
        <f t="shared" si="1"/>
        <v>0.05</v>
      </c>
      <c r="AB23" s="221">
        <v>5.8000000000000003E-2</v>
      </c>
      <c r="AC23" s="103">
        <v>1</v>
      </c>
      <c r="AD23" s="216" t="s">
        <v>104</v>
      </c>
      <c r="AE23" s="216" t="s">
        <v>96</v>
      </c>
      <c r="AF23" s="101">
        <v>0.2</v>
      </c>
      <c r="AG23" s="105">
        <v>0.19</v>
      </c>
      <c r="AH23" s="103">
        <v>0.97</v>
      </c>
      <c r="AI23" s="216" t="s">
        <v>105</v>
      </c>
      <c r="AJ23" s="106" t="s">
        <v>106</v>
      </c>
      <c r="AK23" s="101">
        <f t="shared" si="2"/>
        <v>0.4</v>
      </c>
      <c r="AL23" s="105">
        <v>0.38100000000000001</v>
      </c>
      <c r="AM23" s="103">
        <f t="shared" ref="AM23:AM34" si="5">AL23/AK23</f>
        <v>0.95250000000000001</v>
      </c>
      <c r="AN23" s="108" t="s">
        <v>107</v>
      </c>
      <c r="AO23" s="106" t="s">
        <v>94</v>
      </c>
      <c r="AP23" s="109" t="str">
        <f t="shared" si="3"/>
        <v>Porcentaje de Giros de la Vigencia 2019</v>
      </c>
      <c r="AQ23" s="101">
        <f t="shared" si="4"/>
        <v>0.4</v>
      </c>
      <c r="AR23" s="105">
        <v>0.38100000000000001</v>
      </c>
      <c r="AS23" s="103">
        <f t="shared" ref="AS23" si="6">AR23/AQ23</f>
        <v>0.95250000000000001</v>
      </c>
      <c r="AT23" s="108" t="s">
        <v>107</v>
      </c>
    </row>
    <row r="24" spans="1:46" s="111" customFormat="1" ht="84.75" customHeight="1" x14ac:dyDescent="0.2">
      <c r="A24" s="92">
        <v>6</v>
      </c>
      <c r="B24" s="93" t="s">
        <v>87</v>
      </c>
      <c r="C24" s="93" t="s">
        <v>88</v>
      </c>
      <c r="D24" s="94" t="s">
        <v>108</v>
      </c>
      <c r="E24" s="95">
        <v>7.0000000000000007E-2</v>
      </c>
      <c r="F24" s="100" t="s">
        <v>99</v>
      </c>
      <c r="G24" s="112" t="s">
        <v>109</v>
      </c>
      <c r="H24" s="112" t="s">
        <v>110</v>
      </c>
      <c r="I24" s="116" t="s">
        <v>111</v>
      </c>
      <c r="J24" s="100" t="s">
        <v>75</v>
      </c>
      <c r="K24" s="100" t="s">
        <v>103</v>
      </c>
      <c r="L24" s="98">
        <v>0.05</v>
      </c>
      <c r="M24" s="98">
        <v>0.2</v>
      </c>
      <c r="N24" s="98">
        <v>0.4</v>
      </c>
      <c r="O24" s="98">
        <v>0.5</v>
      </c>
      <c r="P24" s="99">
        <v>0.5</v>
      </c>
      <c r="Q24" s="97" t="s">
        <v>93</v>
      </c>
      <c r="R24" s="112" t="s">
        <v>94</v>
      </c>
      <c r="S24" s="94" t="s">
        <v>67</v>
      </c>
      <c r="T24" s="115" t="s">
        <v>94</v>
      </c>
      <c r="U24" s="100"/>
      <c r="V24" s="101">
        <f t="shared" si="0"/>
        <v>0.05</v>
      </c>
      <c r="W24" s="105">
        <v>0.1</v>
      </c>
      <c r="X24" s="102">
        <v>1</v>
      </c>
      <c r="Y24" s="117" t="s">
        <v>112</v>
      </c>
      <c r="Z24" s="117" t="s">
        <v>113</v>
      </c>
      <c r="AA24" s="104">
        <f t="shared" si="1"/>
        <v>0.2</v>
      </c>
      <c r="AB24" s="221">
        <v>0.36</v>
      </c>
      <c r="AC24" s="103">
        <v>1</v>
      </c>
      <c r="AD24" s="217" t="s">
        <v>114</v>
      </c>
      <c r="AE24" s="216" t="s">
        <v>96</v>
      </c>
      <c r="AF24" s="101">
        <v>0.4</v>
      </c>
      <c r="AG24" s="105">
        <v>0.73980000000000001</v>
      </c>
      <c r="AH24" s="103">
        <v>1</v>
      </c>
      <c r="AI24" s="106" t="s">
        <v>115</v>
      </c>
      <c r="AJ24" s="106" t="s">
        <v>106</v>
      </c>
      <c r="AK24" s="101">
        <f t="shared" si="2"/>
        <v>0.5</v>
      </c>
      <c r="AL24" s="105">
        <v>0.79</v>
      </c>
      <c r="AM24" s="103">
        <v>1</v>
      </c>
      <c r="AN24" s="108" t="s">
        <v>116</v>
      </c>
      <c r="AO24" s="106" t="s">
        <v>94</v>
      </c>
      <c r="AP24" s="109" t="str">
        <f t="shared" si="3"/>
        <v>Porcentaje de Giros de Obligaciones por Pagar 2017 y anteriores</v>
      </c>
      <c r="AQ24" s="101">
        <f t="shared" si="4"/>
        <v>0.5</v>
      </c>
      <c r="AR24" s="105">
        <v>0.79</v>
      </c>
      <c r="AS24" s="103">
        <v>1</v>
      </c>
      <c r="AT24" s="108" t="s">
        <v>116</v>
      </c>
    </row>
    <row r="25" spans="1:46" s="111" customFormat="1" ht="75" customHeight="1" x14ac:dyDescent="0.2">
      <c r="A25" s="92">
        <v>6</v>
      </c>
      <c r="B25" s="93" t="s">
        <v>87</v>
      </c>
      <c r="C25" s="93" t="s">
        <v>88</v>
      </c>
      <c r="D25" s="94" t="s">
        <v>117</v>
      </c>
      <c r="E25" s="95">
        <v>7.0000000000000007E-2</v>
      </c>
      <c r="F25" s="100" t="s">
        <v>99</v>
      </c>
      <c r="G25" s="112" t="s">
        <v>118</v>
      </c>
      <c r="H25" s="112" t="s">
        <v>119</v>
      </c>
      <c r="I25" s="116" t="s">
        <v>120</v>
      </c>
      <c r="J25" s="100" t="s">
        <v>75</v>
      </c>
      <c r="K25" s="100" t="s">
        <v>103</v>
      </c>
      <c r="L25" s="98">
        <v>0.1</v>
      </c>
      <c r="M25" s="98">
        <v>0.2</v>
      </c>
      <c r="N25" s="98">
        <v>0.4</v>
      </c>
      <c r="O25" s="98">
        <v>0.5</v>
      </c>
      <c r="P25" s="99">
        <f>+O25</f>
        <v>0.5</v>
      </c>
      <c r="Q25" s="97" t="s">
        <v>93</v>
      </c>
      <c r="R25" s="112" t="s">
        <v>94</v>
      </c>
      <c r="S25" s="94" t="s">
        <v>67</v>
      </c>
      <c r="T25" s="115" t="s">
        <v>94</v>
      </c>
      <c r="U25" s="100"/>
      <c r="V25" s="101">
        <f t="shared" si="0"/>
        <v>0.1</v>
      </c>
      <c r="W25" s="105">
        <v>0.22</v>
      </c>
      <c r="X25" s="102">
        <v>1</v>
      </c>
      <c r="Y25" s="117" t="s">
        <v>121</v>
      </c>
      <c r="Z25" s="117" t="s">
        <v>113</v>
      </c>
      <c r="AA25" s="104">
        <f t="shared" si="1"/>
        <v>0.2</v>
      </c>
      <c r="AB25" s="221">
        <v>0.36</v>
      </c>
      <c r="AC25" s="103">
        <v>1</v>
      </c>
      <c r="AD25" s="217" t="s">
        <v>122</v>
      </c>
      <c r="AE25" s="216" t="s">
        <v>96</v>
      </c>
      <c r="AF25" s="101">
        <v>0.4</v>
      </c>
      <c r="AG25" s="105">
        <v>0.71</v>
      </c>
      <c r="AH25" s="103">
        <v>1</v>
      </c>
      <c r="AI25" s="106" t="s">
        <v>123</v>
      </c>
      <c r="AJ25" s="106" t="s">
        <v>106</v>
      </c>
      <c r="AK25" s="101">
        <f t="shared" si="2"/>
        <v>0.5</v>
      </c>
      <c r="AL25" s="105">
        <v>0.87</v>
      </c>
      <c r="AM25" s="103">
        <v>1</v>
      </c>
      <c r="AN25" s="108" t="s">
        <v>124</v>
      </c>
      <c r="AO25" s="106" t="s">
        <v>94</v>
      </c>
      <c r="AP25" s="109" t="str">
        <f t="shared" si="3"/>
        <v>Porcentaje de Giros de Obligaciones por Pagar 2018</v>
      </c>
      <c r="AQ25" s="101">
        <f t="shared" si="4"/>
        <v>0.5</v>
      </c>
      <c r="AR25" s="105">
        <v>0.87</v>
      </c>
      <c r="AS25" s="103">
        <v>1</v>
      </c>
      <c r="AT25" s="108" t="s">
        <v>124</v>
      </c>
    </row>
    <row r="26" spans="1:46" s="111" customFormat="1" ht="75" customHeight="1" x14ac:dyDescent="0.2">
      <c r="A26" s="92">
        <v>1</v>
      </c>
      <c r="B26" s="93" t="s">
        <v>125</v>
      </c>
      <c r="C26" s="93" t="s">
        <v>126</v>
      </c>
      <c r="D26" s="112" t="s">
        <v>127</v>
      </c>
      <c r="E26" s="95">
        <v>0.06</v>
      </c>
      <c r="F26" s="97" t="s">
        <v>99</v>
      </c>
      <c r="G26" s="118" t="s">
        <v>128</v>
      </c>
      <c r="H26" s="118" t="s">
        <v>129</v>
      </c>
      <c r="I26" s="119">
        <v>13063</v>
      </c>
      <c r="J26" s="120" t="s">
        <v>63</v>
      </c>
      <c r="K26" s="120" t="s">
        <v>130</v>
      </c>
      <c r="L26" s="121"/>
      <c r="M26" s="121">
        <v>0.3</v>
      </c>
      <c r="N26" s="121"/>
      <c r="O26" s="121">
        <v>0.3</v>
      </c>
      <c r="P26" s="121">
        <v>0.6</v>
      </c>
      <c r="Q26" s="100" t="s">
        <v>65</v>
      </c>
      <c r="R26" s="121" t="s">
        <v>131</v>
      </c>
      <c r="S26" s="100" t="s">
        <v>132</v>
      </c>
      <c r="T26" s="100" t="s">
        <v>131</v>
      </c>
      <c r="U26" s="100"/>
      <c r="V26" s="101">
        <f t="shared" si="0"/>
        <v>0</v>
      </c>
      <c r="W26" s="192">
        <v>0</v>
      </c>
      <c r="X26" s="102" t="s">
        <v>69</v>
      </c>
      <c r="Y26" s="193" t="s">
        <v>69</v>
      </c>
      <c r="Z26" s="193" t="s">
        <v>69</v>
      </c>
      <c r="AA26" s="104">
        <f t="shared" si="1"/>
        <v>0.3</v>
      </c>
      <c r="AB26" s="228">
        <v>0.49</v>
      </c>
      <c r="AC26" s="103">
        <v>1</v>
      </c>
      <c r="AD26" s="226" t="s">
        <v>133</v>
      </c>
      <c r="AE26" s="226" t="s">
        <v>134</v>
      </c>
      <c r="AF26" s="101" t="s">
        <v>69</v>
      </c>
      <c r="AG26" s="122" t="s">
        <v>69</v>
      </c>
      <c r="AH26" s="124" t="s">
        <v>69</v>
      </c>
      <c r="AI26" s="123" t="s">
        <v>69</v>
      </c>
      <c r="AJ26" s="123" t="s">
        <v>69</v>
      </c>
      <c r="AK26" s="101">
        <f t="shared" si="2"/>
        <v>0.3</v>
      </c>
      <c r="AL26" s="122">
        <v>0.76</v>
      </c>
      <c r="AM26" s="103">
        <v>1</v>
      </c>
      <c r="AN26" s="237" t="s">
        <v>135</v>
      </c>
      <c r="AO26" s="238" t="s">
        <v>136</v>
      </c>
      <c r="AP26" s="109" t="str">
        <f t="shared" si="3"/>
        <v>Porcentaje de impulsos procesales por los inspectores en las Localidades</v>
      </c>
      <c r="AQ26" s="101">
        <f t="shared" si="4"/>
        <v>0.6</v>
      </c>
      <c r="AR26" s="122">
        <v>0.76</v>
      </c>
      <c r="AS26" s="103">
        <v>1</v>
      </c>
      <c r="AT26" s="237" t="s">
        <v>135</v>
      </c>
    </row>
    <row r="27" spans="1:46" s="111" customFormat="1" ht="75" customHeight="1" x14ac:dyDescent="0.2">
      <c r="A27" s="92">
        <v>1</v>
      </c>
      <c r="B27" s="93" t="s">
        <v>125</v>
      </c>
      <c r="C27" s="93" t="s">
        <v>126</v>
      </c>
      <c r="D27" s="112" t="s">
        <v>137</v>
      </c>
      <c r="E27" s="95">
        <v>0.06</v>
      </c>
      <c r="F27" s="97" t="s">
        <v>99</v>
      </c>
      <c r="G27" s="118" t="s">
        <v>128</v>
      </c>
      <c r="H27" s="118" t="s">
        <v>138</v>
      </c>
      <c r="I27" s="119">
        <v>4653</v>
      </c>
      <c r="J27" s="120" t="s">
        <v>63</v>
      </c>
      <c r="K27" s="120" t="s">
        <v>130</v>
      </c>
      <c r="L27" s="121"/>
      <c r="M27" s="121">
        <v>0.3</v>
      </c>
      <c r="N27" s="121"/>
      <c r="O27" s="121">
        <v>0.3</v>
      </c>
      <c r="P27" s="121">
        <v>0.6</v>
      </c>
      <c r="Q27" s="100" t="s">
        <v>65</v>
      </c>
      <c r="R27" s="121" t="s">
        <v>131</v>
      </c>
      <c r="S27" s="100" t="s">
        <v>132</v>
      </c>
      <c r="T27" s="100" t="s">
        <v>139</v>
      </c>
      <c r="U27" s="100"/>
      <c r="V27" s="101">
        <f t="shared" si="0"/>
        <v>0</v>
      </c>
      <c r="W27" s="192">
        <v>0</v>
      </c>
      <c r="X27" s="194" t="s">
        <v>69</v>
      </c>
      <c r="Y27" s="193" t="s">
        <v>69</v>
      </c>
      <c r="Z27" s="193" t="s">
        <v>69</v>
      </c>
      <c r="AA27" s="104">
        <f t="shared" si="1"/>
        <v>0.3</v>
      </c>
      <c r="AB27" s="228">
        <v>0.42</v>
      </c>
      <c r="AC27" s="103">
        <v>1</v>
      </c>
      <c r="AD27" s="226" t="s">
        <v>140</v>
      </c>
      <c r="AE27" s="226" t="s">
        <v>141</v>
      </c>
      <c r="AF27" s="101" t="s">
        <v>69</v>
      </c>
      <c r="AG27" s="122" t="s">
        <v>69</v>
      </c>
      <c r="AH27" s="124" t="s">
        <v>69</v>
      </c>
      <c r="AI27" s="123" t="s">
        <v>69</v>
      </c>
      <c r="AJ27" s="123" t="s">
        <v>69</v>
      </c>
      <c r="AK27" s="101">
        <f t="shared" si="2"/>
        <v>0.3</v>
      </c>
      <c r="AL27" s="236">
        <v>0.71</v>
      </c>
      <c r="AM27" s="103">
        <v>1</v>
      </c>
      <c r="AN27" s="237" t="s">
        <v>142</v>
      </c>
      <c r="AO27" s="238" t="s">
        <v>136</v>
      </c>
      <c r="AP27" s="109" t="str">
        <f t="shared" si="3"/>
        <v>Porcentaje de impulsos procesales por los inspectores en las Localidades</v>
      </c>
      <c r="AQ27" s="101">
        <f t="shared" si="4"/>
        <v>0.6</v>
      </c>
      <c r="AR27" s="236">
        <v>0.71</v>
      </c>
      <c r="AS27" s="103">
        <v>1</v>
      </c>
      <c r="AT27" s="237" t="s">
        <v>142</v>
      </c>
    </row>
    <row r="28" spans="1:46" s="141" customFormat="1" ht="75" customHeight="1" x14ac:dyDescent="0.2">
      <c r="A28" s="125">
        <v>1</v>
      </c>
      <c r="B28" s="126" t="s">
        <v>125</v>
      </c>
      <c r="C28" s="126" t="s">
        <v>126</v>
      </c>
      <c r="D28" s="127" t="s">
        <v>143</v>
      </c>
      <c r="E28" s="128">
        <v>7.0000000000000007E-2</v>
      </c>
      <c r="F28" s="129" t="s">
        <v>99</v>
      </c>
      <c r="G28" s="130" t="s">
        <v>144</v>
      </c>
      <c r="H28" s="130" t="s">
        <v>145</v>
      </c>
      <c r="I28" s="131">
        <v>61</v>
      </c>
      <c r="J28" s="129" t="s">
        <v>63</v>
      </c>
      <c r="K28" s="129" t="s">
        <v>146</v>
      </c>
      <c r="L28" s="132">
        <v>10</v>
      </c>
      <c r="M28" s="132">
        <v>10</v>
      </c>
      <c r="N28" s="132">
        <v>11</v>
      </c>
      <c r="O28" s="132">
        <v>11</v>
      </c>
      <c r="P28" s="132">
        <v>42</v>
      </c>
      <c r="Q28" s="132" t="s">
        <v>65</v>
      </c>
      <c r="R28" s="133" t="s">
        <v>147</v>
      </c>
      <c r="S28" s="132" t="s">
        <v>132</v>
      </c>
      <c r="T28" s="129" t="s">
        <v>148</v>
      </c>
      <c r="U28" s="132"/>
      <c r="V28" s="134">
        <f t="shared" si="0"/>
        <v>10</v>
      </c>
      <c r="W28" s="135">
        <v>10</v>
      </c>
      <c r="X28" s="102">
        <f t="shared" ref="X28:X33" si="7">W28/V28</f>
        <v>1</v>
      </c>
      <c r="Y28" s="136" t="s">
        <v>149</v>
      </c>
      <c r="Z28" s="136" t="s">
        <v>150</v>
      </c>
      <c r="AA28" s="137">
        <f t="shared" si="1"/>
        <v>10</v>
      </c>
      <c r="AB28" s="222">
        <v>30</v>
      </c>
      <c r="AC28" s="103">
        <v>1</v>
      </c>
      <c r="AD28" s="218" t="s">
        <v>151</v>
      </c>
      <c r="AE28" s="218" t="s">
        <v>152</v>
      </c>
      <c r="AF28" s="134">
        <v>11</v>
      </c>
      <c r="AG28" s="135">
        <v>47</v>
      </c>
      <c r="AH28" s="103">
        <v>1</v>
      </c>
      <c r="AI28" s="135" t="s">
        <v>153</v>
      </c>
      <c r="AJ28" s="135" t="s">
        <v>154</v>
      </c>
      <c r="AK28" s="134">
        <f t="shared" si="2"/>
        <v>11</v>
      </c>
      <c r="AL28" s="135">
        <v>19</v>
      </c>
      <c r="AM28" s="103">
        <v>1</v>
      </c>
      <c r="AN28" s="138" t="s">
        <v>155</v>
      </c>
      <c r="AO28" s="139" t="s">
        <v>152</v>
      </c>
      <c r="AP28" s="134" t="str">
        <f t="shared" si="3"/>
        <v>Cantidad de acciones de control u operativos en materia de económica realizados.</v>
      </c>
      <c r="AQ28" s="134">
        <f t="shared" si="4"/>
        <v>42</v>
      </c>
      <c r="AR28" s="140">
        <f>SUM(AL28,AG28,AB28,W28)</f>
        <v>106</v>
      </c>
      <c r="AS28" s="239">
        <v>1</v>
      </c>
      <c r="AT28" s="240" t="s">
        <v>156</v>
      </c>
    </row>
    <row r="29" spans="1:46" s="141" customFormat="1" ht="84.75" customHeight="1" x14ac:dyDescent="0.2">
      <c r="A29" s="125">
        <v>1</v>
      </c>
      <c r="B29" s="126" t="s">
        <v>125</v>
      </c>
      <c r="C29" s="126" t="s">
        <v>126</v>
      </c>
      <c r="D29" s="127" t="s">
        <v>157</v>
      </c>
      <c r="E29" s="128">
        <v>7.0000000000000007E-2</v>
      </c>
      <c r="F29" s="129" t="s">
        <v>99</v>
      </c>
      <c r="G29" s="130" t="s">
        <v>158</v>
      </c>
      <c r="H29" s="130" t="s">
        <v>159</v>
      </c>
      <c r="I29" s="131">
        <v>25</v>
      </c>
      <c r="J29" s="133" t="s">
        <v>63</v>
      </c>
      <c r="K29" s="129" t="s">
        <v>160</v>
      </c>
      <c r="L29" s="132">
        <v>6</v>
      </c>
      <c r="M29" s="132">
        <v>6</v>
      </c>
      <c r="N29" s="132">
        <v>6</v>
      </c>
      <c r="O29" s="132">
        <v>6</v>
      </c>
      <c r="P29" s="132">
        <v>24</v>
      </c>
      <c r="Q29" s="132" t="s">
        <v>65</v>
      </c>
      <c r="R29" s="133" t="s">
        <v>147</v>
      </c>
      <c r="S29" s="132" t="s">
        <v>132</v>
      </c>
      <c r="T29" s="129" t="s">
        <v>161</v>
      </c>
      <c r="U29" s="132"/>
      <c r="V29" s="134">
        <f t="shared" si="0"/>
        <v>6</v>
      </c>
      <c r="W29" s="135">
        <v>6</v>
      </c>
      <c r="X29" s="102">
        <f t="shared" si="7"/>
        <v>1</v>
      </c>
      <c r="Y29" s="136" t="s">
        <v>162</v>
      </c>
      <c r="Z29" s="136" t="s">
        <v>163</v>
      </c>
      <c r="AA29" s="137">
        <f t="shared" si="1"/>
        <v>6</v>
      </c>
      <c r="AB29" s="222">
        <v>21</v>
      </c>
      <c r="AC29" s="103">
        <v>1</v>
      </c>
      <c r="AD29" s="218" t="s">
        <v>164</v>
      </c>
      <c r="AE29" s="218" t="s">
        <v>152</v>
      </c>
      <c r="AF29" s="134">
        <v>6</v>
      </c>
      <c r="AG29" s="135">
        <v>19</v>
      </c>
      <c r="AH29" s="103">
        <v>1</v>
      </c>
      <c r="AI29" s="135" t="s">
        <v>165</v>
      </c>
      <c r="AJ29" s="135" t="s">
        <v>154</v>
      </c>
      <c r="AK29" s="134">
        <f t="shared" si="2"/>
        <v>6</v>
      </c>
      <c r="AL29" s="135">
        <v>19</v>
      </c>
      <c r="AM29" s="103">
        <v>1</v>
      </c>
      <c r="AN29" s="138" t="s">
        <v>166</v>
      </c>
      <c r="AO29" s="139" t="s">
        <v>152</v>
      </c>
      <c r="AP29" s="134" t="str">
        <f t="shared" si="3"/>
        <v>Cantidad de acciones de control u operativos en materia de urbanismo relacionados con la integridad urbanística.</v>
      </c>
      <c r="AQ29" s="134">
        <f t="shared" si="4"/>
        <v>24</v>
      </c>
      <c r="AR29" s="140">
        <f t="shared" ref="AR29:AR30" si="8">SUM(AL29,AG29,AB29,W29)</f>
        <v>65</v>
      </c>
      <c r="AS29" s="239">
        <v>1</v>
      </c>
      <c r="AT29" s="240" t="s">
        <v>167</v>
      </c>
    </row>
    <row r="30" spans="1:46" s="141" customFormat="1" ht="75" customHeight="1" x14ac:dyDescent="0.2">
      <c r="A30" s="125">
        <v>1</v>
      </c>
      <c r="B30" s="126" t="s">
        <v>125</v>
      </c>
      <c r="C30" s="126" t="s">
        <v>126</v>
      </c>
      <c r="D30" s="127" t="s">
        <v>168</v>
      </c>
      <c r="E30" s="128">
        <v>7.0000000000000007E-2</v>
      </c>
      <c r="F30" s="129" t="s">
        <v>99</v>
      </c>
      <c r="G30" s="142" t="s">
        <v>169</v>
      </c>
      <c r="H30" s="130" t="s">
        <v>170</v>
      </c>
      <c r="I30" s="132">
        <v>26</v>
      </c>
      <c r="J30" s="132" t="s">
        <v>63</v>
      </c>
      <c r="K30" s="132" t="s">
        <v>171</v>
      </c>
      <c r="L30" s="132">
        <v>6</v>
      </c>
      <c r="M30" s="132">
        <v>6</v>
      </c>
      <c r="N30" s="132">
        <v>6</v>
      </c>
      <c r="O30" s="132">
        <v>6</v>
      </c>
      <c r="P30" s="132">
        <v>24</v>
      </c>
      <c r="Q30" s="132" t="s">
        <v>65</v>
      </c>
      <c r="R30" s="133" t="s">
        <v>147</v>
      </c>
      <c r="S30" s="132" t="s">
        <v>132</v>
      </c>
      <c r="T30" s="129" t="s">
        <v>172</v>
      </c>
      <c r="U30" s="132"/>
      <c r="V30" s="134">
        <f t="shared" si="0"/>
        <v>6</v>
      </c>
      <c r="W30" s="135">
        <v>2</v>
      </c>
      <c r="X30" s="214">
        <f t="shared" si="7"/>
        <v>0.33333333333333331</v>
      </c>
      <c r="Y30" s="136" t="s">
        <v>173</v>
      </c>
      <c r="Z30" s="136" t="s">
        <v>174</v>
      </c>
      <c r="AA30" s="137">
        <f t="shared" si="1"/>
        <v>6</v>
      </c>
      <c r="AB30" s="222">
        <v>14</v>
      </c>
      <c r="AC30" s="103">
        <v>1</v>
      </c>
      <c r="AD30" s="218" t="s">
        <v>175</v>
      </c>
      <c r="AE30" s="218" t="s">
        <v>152</v>
      </c>
      <c r="AF30" s="134">
        <v>6</v>
      </c>
      <c r="AG30" s="135">
        <v>14</v>
      </c>
      <c r="AH30" s="103">
        <v>1</v>
      </c>
      <c r="AI30" s="135" t="s">
        <v>176</v>
      </c>
      <c r="AJ30" s="135" t="s">
        <v>154</v>
      </c>
      <c r="AK30" s="134">
        <f t="shared" si="2"/>
        <v>6</v>
      </c>
      <c r="AL30" s="135">
        <v>5</v>
      </c>
      <c r="AM30" s="103">
        <v>1</v>
      </c>
      <c r="AN30" s="138" t="s">
        <v>177</v>
      </c>
      <c r="AO30" s="139" t="s">
        <v>152</v>
      </c>
      <c r="AP30" s="134" t="str">
        <f t="shared" si="3"/>
        <v>Cantidad de acciones de control de operativos en materia de urbanismo relacionados con espacio público</v>
      </c>
      <c r="AQ30" s="134">
        <f t="shared" si="4"/>
        <v>24</v>
      </c>
      <c r="AR30" s="140">
        <f t="shared" si="8"/>
        <v>35</v>
      </c>
      <c r="AS30" s="239">
        <v>1</v>
      </c>
      <c r="AT30" s="240" t="s">
        <v>178</v>
      </c>
    </row>
    <row r="31" spans="1:46" s="213" customFormat="1" ht="121.5" customHeight="1" x14ac:dyDescent="0.2">
      <c r="A31" s="92">
        <v>7</v>
      </c>
      <c r="B31" s="197" t="s">
        <v>179</v>
      </c>
      <c r="C31" s="197" t="s">
        <v>180</v>
      </c>
      <c r="D31" s="198" t="s">
        <v>181</v>
      </c>
      <c r="E31" s="95">
        <v>0.06</v>
      </c>
      <c r="F31" s="96" t="s">
        <v>99</v>
      </c>
      <c r="G31" s="198" t="s">
        <v>182</v>
      </c>
      <c r="H31" s="198" t="s">
        <v>183</v>
      </c>
      <c r="I31" s="199">
        <v>0.84</v>
      </c>
      <c r="J31" s="200" t="s">
        <v>184</v>
      </c>
      <c r="K31" s="96" t="s">
        <v>185</v>
      </c>
      <c r="L31" s="201">
        <v>1</v>
      </c>
      <c r="M31" s="201">
        <v>1</v>
      </c>
      <c r="N31" s="201">
        <v>1</v>
      </c>
      <c r="O31" s="202">
        <v>1</v>
      </c>
      <c r="P31" s="202">
        <v>1</v>
      </c>
      <c r="Q31" s="200" t="s">
        <v>65</v>
      </c>
      <c r="R31" s="96" t="s">
        <v>186</v>
      </c>
      <c r="S31" s="200" t="s">
        <v>132</v>
      </c>
      <c r="T31" s="96" t="s">
        <v>187</v>
      </c>
      <c r="U31" s="200"/>
      <c r="V31" s="203">
        <f t="shared" si="0"/>
        <v>1</v>
      </c>
      <c r="W31" s="204">
        <v>0.88</v>
      </c>
      <c r="X31" s="102">
        <f t="shared" si="7"/>
        <v>0.88</v>
      </c>
      <c r="Y31" s="205" t="s">
        <v>188</v>
      </c>
      <c r="Z31" s="205" t="s">
        <v>189</v>
      </c>
      <c r="AA31" s="206">
        <f t="shared" si="1"/>
        <v>1</v>
      </c>
      <c r="AB31" s="207">
        <v>0.76</v>
      </c>
      <c r="AC31" s="103">
        <f t="shared" ref="AC31:AC35" si="9">AB31/AA31</f>
        <v>0.76</v>
      </c>
      <c r="AD31" s="208" t="s">
        <v>190</v>
      </c>
      <c r="AE31" s="208" t="s">
        <v>189</v>
      </c>
      <c r="AF31" s="203">
        <v>1</v>
      </c>
      <c r="AG31" s="207">
        <v>0.88</v>
      </c>
      <c r="AH31" s="103">
        <v>0.88</v>
      </c>
      <c r="AI31" s="208" t="s">
        <v>191</v>
      </c>
      <c r="AJ31" s="208" t="s">
        <v>189</v>
      </c>
      <c r="AK31" s="203">
        <f t="shared" si="2"/>
        <v>1</v>
      </c>
      <c r="AL31" s="204">
        <v>0.98</v>
      </c>
      <c r="AM31" s="103">
        <f t="shared" si="5"/>
        <v>0.98</v>
      </c>
      <c r="AN31" s="209" t="s">
        <v>192</v>
      </c>
      <c r="AO31" s="210" t="s">
        <v>189</v>
      </c>
      <c r="AP31" s="211" t="str">
        <f t="shared" si="3"/>
        <v>Porcentaje del lineamientos de gestión de TIC Impartidas por la DTI del nivel central Cumplidas</v>
      </c>
      <c r="AQ31" s="203">
        <f t="shared" si="4"/>
        <v>1</v>
      </c>
      <c r="AR31" s="212">
        <v>0.98</v>
      </c>
      <c r="AS31" s="110">
        <f t="shared" ref="AS31:AS34" si="10">AR31/AQ31</f>
        <v>0.98</v>
      </c>
      <c r="AT31" s="209" t="s">
        <v>192</v>
      </c>
    </row>
    <row r="32" spans="1:46" s="182" customFormat="1" ht="75" customHeight="1" x14ac:dyDescent="0.2">
      <c r="A32" s="164">
        <v>6</v>
      </c>
      <c r="B32" s="165" t="s">
        <v>87</v>
      </c>
      <c r="C32" s="165" t="s">
        <v>193</v>
      </c>
      <c r="D32" s="166" t="s">
        <v>194</v>
      </c>
      <c r="E32" s="167">
        <v>0.04</v>
      </c>
      <c r="F32" s="168" t="s">
        <v>195</v>
      </c>
      <c r="G32" s="169" t="s">
        <v>196</v>
      </c>
      <c r="H32" s="169" t="s">
        <v>197</v>
      </c>
      <c r="I32" s="170">
        <v>1</v>
      </c>
      <c r="J32" s="168" t="s">
        <v>63</v>
      </c>
      <c r="K32" s="169" t="s">
        <v>198</v>
      </c>
      <c r="L32" s="168">
        <v>0</v>
      </c>
      <c r="M32" s="168">
        <v>0</v>
      </c>
      <c r="N32" s="168">
        <v>1</v>
      </c>
      <c r="O32" s="168">
        <v>0</v>
      </c>
      <c r="P32" s="168">
        <f>+SUM(L32:O32)</f>
        <v>1</v>
      </c>
      <c r="Q32" s="171" t="s">
        <v>65</v>
      </c>
      <c r="R32" s="171" t="s">
        <v>199</v>
      </c>
      <c r="S32" s="171" t="s">
        <v>200</v>
      </c>
      <c r="T32" s="172" t="s">
        <v>201</v>
      </c>
      <c r="U32" s="171"/>
      <c r="V32" s="173">
        <f t="shared" si="0"/>
        <v>0</v>
      </c>
      <c r="W32" s="174">
        <v>0</v>
      </c>
      <c r="X32" s="151" t="s">
        <v>69</v>
      </c>
      <c r="Y32" s="195" t="s">
        <v>69</v>
      </c>
      <c r="Z32" s="195" t="s">
        <v>69</v>
      </c>
      <c r="AA32" s="175" t="s">
        <v>69</v>
      </c>
      <c r="AB32" s="175" t="s">
        <v>69</v>
      </c>
      <c r="AC32" s="175" t="s">
        <v>69</v>
      </c>
      <c r="AD32" s="175" t="s">
        <v>69</v>
      </c>
      <c r="AE32" s="175" t="s">
        <v>69</v>
      </c>
      <c r="AF32" s="173" t="s">
        <v>202</v>
      </c>
      <c r="AG32" s="176" t="s">
        <v>202</v>
      </c>
      <c r="AH32" s="155" t="s">
        <v>202</v>
      </c>
      <c r="AI32" s="155" t="s">
        <v>203</v>
      </c>
      <c r="AJ32" s="174" t="s">
        <v>204</v>
      </c>
      <c r="AK32" s="173">
        <v>1</v>
      </c>
      <c r="AL32" s="174">
        <v>1</v>
      </c>
      <c r="AM32" s="155">
        <v>1</v>
      </c>
      <c r="AN32" s="177" t="s">
        <v>205</v>
      </c>
      <c r="AO32" s="178" t="s">
        <v>206</v>
      </c>
      <c r="AP32" s="173" t="str">
        <f t="shared" si="3"/>
        <v>Propuesta de buena práctica de gestión registrada  por proceso o Alcaldía Local en la herramienta de gestión del conocimiento (AGORA).</v>
      </c>
      <c r="AQ32" s="173">
        <f t="shared" si="4"/>
        <v>1</v>
      </c>
      <c r="AR32" s="179">
        <v>1</v>
      </c>
      <c r="AS32" s="180">
        <f t="shared" si="10"/>
        <v>1</v>
      </c>
      <c r="AT32" s="181" t="s">
        <v>207</v>
      </c>
    </row>
    <row r="33" spans="1:46" s="163" customFormat="1" ht="75" customHeight="1" x14ac:dyDescent="0.2">
      <c r="A33" s="143">
        <v>6</v>
      </c>
      <c r="B33" s="144" t="s">
        <v>87</v>
      </c>
      <c r="C33" s="144" t="s">
        <v>193</v>
      </c>
      <c r="D33" s="145" t="s">
        <v>208</v>
      </c>
      <c r="E33" s="183">
        <v>0.04</v>
      </c>
      <c r="F33" s="146" t="s">
        <v>195</v>
      </c>
      <c r="G33" s="184" t="s">
        <v>209</v>
      </c>
      <c r="H33" s="184" t="s">
        <v>210</v>
      </c>
      <c r="I33" s="146" t="s">
        <v>211</v>
      </c>
      <c r="J33" s="146" t="s">
        <v>184</v>
      </c>
      <c r="K33" s="184" t="s">
        <v>212</v>
      </c>
      <c r="L33" s="185">
        <v>1</v>
      </c>
      <c r="M33" s="185">
        <v>1</v>
      </c>
      <c r="N33" s="185">
        <v>1</v>
      </c>
      <c r="O33" s="185">
        <v>1</v>
      </c>
      <c r="P33" s="185">
        <v>1</v>
      </c>
      <c r="Q33" s="148" t="s">
        <v>65</v>
      </c>
      <c r="R33" s="148" t="s">
        <v>213</v>
      </c>
      <c r="S33" s="148" t="s">
        <v>200</v>
      </c>
      <c r="T33" s="148" t="s">
        <v>214</v>
      </c>
      <c r="U33" s="148"/>
      <c r="V33" s="149">
        <f t="shared" si="0"/>
        <v>1</v>
      </c>
      <c r="W33" s="150">
        <v>0.95</v>
      </c>
      <c r="X33" s="151">
        <f t="shared" si="7"/>
        <v>0.95</v>
      </c>
      <c r="Y33" s="152" t="s">
        <v>215</v>
      </c>
      <c r="Z33" s="152" t="s">
        <v>216</v>
      </c>
      <c r="AA33" s="153">
        <f t="shared" si="1"/>
        <v>1</v>
      </c>
      <c r="AB33" s="154">
        <v>0.67</v>
      </c>
      <c r="AC33" s="155">
        <f t="shared" si="9"/>
        <v>0.67</v>
      </c>
      <c r="AD33" s="156" t="s">
        <v>217</v>
      </c>
      <c r="AE33" s="156" t="s">
        <v>218</v>
      </c>
      <c r="AF33" s="149">
        <v>1</v>
      </c>
      <c r="AG33" s="154">
        <v>0.71</v>
      </c>
      <c r="AH33" s="155">
        <v>0.71</v>
      </c>
      <c r="AI33" s="156" t="s">
        <v>219</v>
      </c>
      <c r="AJ33" s="163" t="s">
        <v>220</v>
      </c>
      <c r="AK33" s="149">
        <f t="shared" si="2"/>
        <v>1</v>
      </c>
      <c r="AL33" s="150">
        <v>1</v>
      </c>
      <c r="AM33" s="155">
        <f t="shared" si="5"/>
        <v>1</v>
      </c>
      <c r="AN33" s="156" t="s">
        <v>221</v>
      </c>
      <c r="AO33" s="158" t="s">
        <v>222</v>
      </c>
      <c r="AP33" s="159" t="str">
        <f t="shared" si="3"/>
        <v>Acciones correctivas documentadas y vigentes</v>
      </c>
      <c r="AQ33" s="149">
        <f t="shared" si="4"/>
        <v>1</v>
      </c>
      <c r="AR33" s="160">
        <v>1</v>
      </c>
      <c r="AS33" s="161">
        <f t="shared" si="10"/>
        <v>1</v>
      </c>
      <c r="AT33" s="156" t="s">
        <v>221</v>
      </c>
    </row>
    <row r="34" spans="1:46" s="163" customFormat="1" ht="168.75" customHeight="1" x14ac:dyDescent="0.2">
      <c r="A34" s="143">
        <v>6</v>
      </c>
      <c r="B34" s="144" t="s">
        <v>87</v>
      </c>
      <c r="C34" s="144" t="s">
        <v>193</v>
      </c>
      <c r="D34" s="145" t="s">
        <v>223</v>
      </c>
      <c r="E34" s="183">
        <v>0.04</v>
      </c>
      <c r="F34" s="146" t="s">
        <v>195</v>
      </c>
      <c r="G34" s="145" t="s">
        <v>224</v>
      </c>
      <c r="H34" s="145" t="s">
        <v>225</v>
      </c>
      <c r="I34" s="146">
        <v>123</v>
      </c>
      <c r="J34" s="146" t="s">
        <v>75</v>
      </c>
      <c r="K34" s="145" t="s">
        <v>226</v>
      </c>
      <c r="L34" s="185">
        <v>0.3</v>
      </c>
      <c r="M34" s="185">
        <v>0.5</v>
      </c>
      <c r="N34" s="185">
        <v>0.7</v>
      </c>
      <c r="O34" s="185">
        <v>1</v>
      </c>
      <c r="P34" s="186">
        <v>1</v>
      </c>
      <c r="Q34" s="148" t="s">
        <v>65</v>
      </c>
      <c r="R34" s="148" t="s">
        <v>227</v>
      </c>
      <c r="S34" s="148" t="s">
        <v>200</v>
      </c>
      <c r="T34" s="148" t="s">
        <v>228</v>
      </c>
      <c r="U34" s="148"/>
      <c r="V34" s="149">
        <f t="shared" si="0"/>
        <v>0.3</v>
      </c>
      <c r="W34" s="154">
        <v>0.89</v>
      </c>
      <c r="X34" s="151">
        <v>1</v>
      </c>
      <c r="Y34" s="152" t="s">
        <v>229</v>
      </c>
      <c r="Z34" s="152" t="s">
        <v>230</v>
      </c>
      <c r="AA34" s="153">
        <f t="shared" si="1"/>
        <v>0.5</v>
      </c>
      <c r="AB34" s="219">
        <v>0.27639999999999998</v>
      </c>
      <c r="AC34" s="155">
        <f t="shared" si="9"/>
        <v>0.55279999999999996</v>
      </c>
      <c r="AD34" s="156" t="s">
        <v>231</v>
      </c>
      <c r="AE34" s="156" t="s">
        <v>232</v>
      </c>
      <c r="AF34" s="149" t="s">
        <v>202</v>
      </c>
      <c r="AG34" s="154" t="s">
        <v>202</v>
      </c>
      <c r="AH34" s="155" t="s">
        <v>202</v>
      </c>
      <c r="AI34" s="156" t="s">
        <v>233</v>
      </c>
      <c r="AJ34" s="156" t="s">
        <v>234</v>
      </c>
      <c r="AK34" s="149">
        <f t="shared" si="2"/>
        <v>1</v>
      </c>
      <c r="AL34" s="241">
        <v>0.98629999999999995</v>
      </c>
      <c r="AM34" s="242">
        <f t="shared" si="5"/>
        <v>0.98629999999999995</v>
      </c>
      <c r="AN34" s="157" t="s">
        <v>235</v>
      </c>
      <c r="AO34" s="158" t="s">
        <v>230</v>
      </c>
      <c r="AP34" s="159" t="str">
        <f>G34</f>
        <v xml:space="preserve">Porcentaje de requerimientos ciudadanos con respuesta de fondo con corte a 31 de diciembre de 2018, según verificación efectuada por el proceso de Servicio a la Ciudadanía </v>
      </c>
      <c r="AQ34" s="149">
        <f t="shared" si="4"/>
        <v>1</v>
      </c>
      <c r="AR34" s="243">
        <v>0.98629999999999995</v>
      </c>
      <c r="AS34" s="161">
        <f t="shared" si="10"/>
        <v>0.98629999999999995</v>
      </c>
      <c r="AT34" s="162" t="s">
        <v>236</v>
      </c>
    </row>
    <row r="35" spans="1:46" s="163" customFormat="1" ht="357" customHeight="1" x14ac:dyDescent="0.2">
      <c r="A35" s="143">
        <v>6</v>
      </c>
      <c r="B35" s="144" t="s">
        <v>87</v>
      </c>
      <c r="C35" s="144" t="s">
        <v>193</v>
      </c>
      <c r="D35" s="187" t="s">
        <v>237</v>
      </c>
      <c r="E35" s="183">
        <v>0.04</v>
      </c>
      <c r="F35" s="148" t="s">
        <v>195</v>
      </c>
      <c r="G35" s="188" t="s">
        <v>238</v>
      </c>
      <c r="H35" s="187" t="s">
        <v>239</v>
      </c>
      <c r="I35" s="148" t="s">
        <v>211</v>
      </c>
      <c r="J35" s="148" t="s">
        <v>184</v>
      </c>
      <c r="K35" s="148" t="s">
        <v>240</v>
      </c>
      <c r="L35" s="147">
        <v>0</v>
      </c>
      <c r="M35" s="147">
        <v>0.7</v>
      </c>
      <c r="N35" s="147">
        <v>0</v>
      </c>
      <c r="O35" s="147">
        <v>0.7</v>
      </c>
      <c r="P35" s="147">
        <v>0.7</v>
      </c>
      <c r="Q35" s="148" t="s">
        <v>65</v>
      </c>
      <c r="R35" s="148" t="s">
        <v>241</v>
      </c>
      <c r="S35" s="148" t="s">
        <v>200</v>
      </c>
      <c r="T35" s="148" t="s">
        <v>242</v>
      </c>
      <c r="U35" s="148"/>
      <c r="V35" s="149">
        <f t="shared" si="0"/>
        <v>0</v>
      </c>
      <c r="W35" s="154">
        <v>0</v>
      </c>
      <c r="X35" s="189" t="s">
        <v>69</v>
      </c>
      <c r="Y35" s="196" t="s">
        <v>69</v>
      </c>
      <c r="Z35" s="196" t="s">
        <v>69</v>
      </c>
      <c r="AA35" s="153">
        <f t="shared" si="1"/>
        <v>0.7</v>
      </c>
      <c r="AB35" s="154">
        <v>0.6</v>
      </c>
      <c r="AC35" s="155">
        <f t="shared" si="9"/>
        <v>0.85714285714285721</v>
      </c>
      <c r="AD35" s="156" t="s">
        <v>243</v>
      </c>
      <c r="AE35" s="156" t="s">
        <v>244</v>
      </c>
      <c r="AF35" s="149" t="s">
        <v>69</v>
      </c>
      <c r="AG35" s="154" t="s">
        <v>69</v>
      </c>
      <c r="AH35" s="155" t="s">
        <v>69</v>
      </c>
      <c r="AI35" s="156" t="s">
        <v>69</v>
      </c>
      <c r="AJ35" s="156" t="s">
        <v>69</v>
      </c>
      <c r="AK35" s="149">
        <f t="shared" si="2"/>
        <v>0.7</v>
      </c>
      <c r="AL35" s="150">
        <v>0.71</v>
      </c>
      <c r="AM35" s="155">
        <v>1</v>
      </c>
      <c r="AN35" s="244" t="s">
        <v>245</v>
      </c>
      <c r="AO35" s="158" t="s">
        <v>246</v>
      </c>
      <c r="AP35" s="159" t="str">
        <f t="shared" si="3"/>
        <v>Cumplimiento de criterios ambientales</v>
      </c>
      <c r="AQ35" s="149">
        <f t="shared" si="4"/>
        <v>0.7</v>
      </c>
      <c r="AR35" s="150">
        <v>0.71</v>
      </c>
      <c r="AS35" s="155">
        <v>1</v>
      </c>
      <c r="AT35" s="244" t="s">
        <v>245</v>
      </c>
    </row>
    <row r="36" spans="1:46" s="163" customFormat="1" ht="75" customHeight="1" x14ac:dyDescent="0.2">
      <c r="A36" s="143">
        <v>6</v>
      </c>
      <c r="B36" s="144" t="s">
        <v>87</v>
      </c>
      <c r="C36" s="144" t="s">
        <v>193</v>
      </c>
      <c r="D36" s="145" t="s">
        <v>247</v>
      </c>
      <c r="E36" s="183">
        <v>0.04</v>
      </c>
      <c r="F36" s="148" t="s">
        <v>195</v>
      </c>
      <c r="G36" s="146" t="s">
        <v>248</v>
      </c>
      <c r="H36" s="188" t="s">
        <v>249</v>
      </c>
      <c r="I36" s="148" t="s">
        <v>211</v>
      </c>
      <c r="J36" s="146" t="s">
        <v>184</v>
      </c>
      <c r="K36" s="148" t="s">
        <v>250</v>
      </c>
      <c r="L36" s="147">
        <v>0</v>
      </c>
      <c r="M36" s="147">
        <v>0</v>
      </c>
      <c r="N36" s="147">
        <v>0</v>
      </c>
      <c r="O36" s="147">
        <v>0.8</v>
      </c>
      <c r="P36" s="147">
        <v>0.8</v>
      </c>
      <c r="Q36" s="148" t="s">
        <v>65</v>
      </c>
      <c r="R36" s="148" t="s">
        <v>241</v>
      </c>
      <c r="S36" s="148" t="s">
        <v>200</v>
      </c>
      <c r="T36" s="148" t="s">
        <v>241</v>
      </c>
      <c r="U36" s="148"/>
      <c r="V36" s="149">
        <f t="shared" si="0"/>
        <v>0</v>
      </c>
      <c r="W36" s="154">
        <v>0</v>
      </c>
      <c r="X36" s="189" t="s">
        <v>69</v>
      </c>
      <c r="Y36" s="196" t="s">
        <v>69</v>
      </c>
      <c r="Z36" s="196" t="s">
        <v>69</v>
      </c>
      <c r="AA36" s="155" t="s">
        <v>69</v>
      </c>
      <c r="AB36" s="155" t="s">
        <v>69</v>
      </c>
      <c r="AC36" s="155" t="s">
        <v>69</v>
      </c>
      <c r="AD36" s="155" t="s">
        <v>69</v>
      </c>
      <c r="AE36" s="155" t="s">
        <v>69</v>
      </c>
      <c r="AF36" s="155" t="s">
        <v>69</v>
      </c>
      <c r="AG36" s="155" t="s">
        <v>69</v>
      </c>
      <c r="AH36" s="155" t="s">
        <v>69</v>
      </c>
      <c r="AI36" s="155" t="s">
        <v>69</v>
      </c>
      <c r="AJ36" s="155" t="s">
        <v>69</v>
      </c>
      <c r="AK36" s="149">
        <f t="shared" si="2"/>
        <v>0.8</v>
      </c>
      <c r="AL36" s="150">
        <v>0.82840000000000003</v>
      </c>
      <c r="AM36" s="155">
        <v>1</v>
      </c>
      <c r="AN36" s="244" t="s">
        <v>251</v>
      </c>
      <c r="AO36" s="158" t="s">
        <v>252</v>
      </c>
      <c r="AP36" s="159" t="str">
        <f t="shared" si="3"/>
        <v>Nivel de conocimientos de MIPG</v>
      </c>
      <c r="AQ36" s="149">
        <f t="shared" si="4"/>
        <v>0.8</v>
      </c>
      <c r="AR36" s="160">
        <v>0.83</v>
      </c>
      <c r="AS36" s="161">
        <v>1</v>
      </c>
      <c r="AT36" s="162" t="s">
        <v>253</v>
      </c>
    </row>
    <row r="37" spans="1:46" ht="55.5" customHeight="1" x14ac:dyDescent="0.25">
      <c r="A37" s="65"/>
      <c r="B37" s="294" t="s">
        <v>254</v>
      </c>
      <c r="C37" s="295"/>
      <c r="D37" s="295"/>
      <c r="E37" s="86">
        <f>SUM(E20:E36)</f>
        <v>1.0000000000000004</v>
      </c>
      <c r="F37" s="83"/>
      <c r="G37" s="84"/>
      <c r="H37" s="85"/>
      <c r="I37" s="85"/>
      <c r="J37" s="88"/>
      <c r="K37" s="85"/>
      <c r="L37" s="85"/>
      <c r="M37" s="85"/>
      <c r="N37" s="85"/>
      <c r="O37" s="85"/>
      <c r="P37" s="53"/>
      <c r="Q37" s="85"/>
      <c r="R37" s="85"/>
      <c r="S37" s="85"/>
      <c r="T37" s="85"/>
      <c r="U37" s="85"/>
      <c r="V37" s="273" t="s">
        <v>255</v>
      </c>
      <c r="W37" s="273"/>
      <c r="X37" s="191">
        <f>AVERAGE(X20:X36)</f>
        <v>0.89541666666666664</v>
      </c>
      <c r="Y37" s="67"/>
      <c r="Z37" s="66"/>
      <c r="AA37" s="272" t="s">
        <v>256</v>
      </c>
      <c r="AB37" s="272"/>
      <c r="AC37" s="220">
        <f>AVERAGE(AC20:AC36)</f>
        <v>0.90772952380952376</v>
      </c>
      <c r="AD37" s="67"/>
      <c r="AE37" s="66"/>
      <c r="AF37" s="273" t="s">
        <v>257</v>
      </c>
      <c r="AG37" s="273"/>
      <c r="AH37" s="245">
        <f>AVERAGE(AH20:AH36)</f>
        <v>0.95111111111111102</v>
      </c>
      <c r="AI37" s="67"/>
      <c r="AJ37" s="68"/>
      <c r="AK37" s="314" t="s">
        <v>258</v>
      </c>
      <c r="AL37" s="314"/>
      <c r="AM37" s="67">
        <f>AVERAGE(AM20:AM36)</f>
        <v>0.98809807692307694</v>
      </c>
      <c r="AN37" s="67"/>
      <c r="AO37" s="304" t="s">
        <v>259</v>
      </c>
      <c r="AP37" s="305"/>
      <c r="AQ37" s="306"/>
      <c r="AR37" s="69">
        <f>AVERAGE(AS20:AS36)</f>
        <v>0.98888868778280548</v>
      </c>
      <c r="AS37" s="69"/>
      <c r="AT37" s="70"/>
    </row>
    <row r="38" spans="1:46" ht="15.75" customHeight="1" x14ac:dyDescent="0.25">
      <c r="A38" s="3"/>
      <c r="B38" s="6"/>
      <c r="C38" s="6"/>
      <c r="D38" s="76"/>
      <c r="E38" s="87"/>
      <c r="F38" s="6"/>
      <c r="G38" s="6"/>
      <c r="H38" s="7"/>
      <c r="I38" s="7"/>
      <c r="J38" s="89"/>
      <c r="K38" s="7"/>
      <c r="L38" s="7"/>
      <c r="M38" s="7"/>
      <c r="N38" s="7"/>
      <c r="O38" s="7"/>
      <c r="P38" s="7"/>
      <c r="Q38" s="7"/>
      <c r="R38" s="7"/>
      <c r="S38" s="1"/>
      <c r="T38" s="1"/>
      <c r="U38" s="1"/>
      <c r="V38" s="267"/>
      <c r="W38" s="267"/>
      <c r="X38" s="47"/>
      <c r="Y38" s="10"/>
      <c r="Z38" s="10"/>
      <c r="AA38" s="267"/>
      <c r="AB38" s="267"/>
      <c r="AC38" s="47"/>
      <c r="AD38" s="10"/>
      <c r="AE38" s="10"/>
      <c r="AF38" s="267"/>
      <c r="AG38" s="267"/>
      <c r="AH38" s="47"/>
      <c r="AI38" s="10"/>
      <c r="AJ38" s="10"/>
      <c r="AK38" s="267"/>
      <c r="AL38" s="267"/>
      <c r="AM38" s="47"/>
      <c r="AN38" s="10"/>
      <c r="AO38" s="10"/>
      <c r="AP38" s="267"/>
      <c r="AQ38" s="267"/>
      <c r="AR38" s="267"/>
      <c r="AS38" s="47"/>
      <c r="AT38" s="10"/>
    </row>
    <row r="39" spans="1:46" ht="15.75" customHeight="1" thickBot="1" x14ac:dyDescent="0.3">
      <c r="A39" s="3"/>
      <c r="B39" s="6"/>
      <c r="C39" s="6"/>
      <c r="D39" s="76"/>
      <c r="E39" s="87"/>
      <c r="F39" s="6"/>
      <c r="G39" s="6"/>
      <c r="H39" s="7"/>
      <c r="I39" s="7"/>
      <c r="J39" s="89"/>
      <c r="K39" s="7"/>
      <c r="L39" s="7"/>
      <c r="M39" s="7"/>
      <c r="N39" s="7"/>
      <c r="O39" s="7"/>
      <c r="P39" s="7"/>
      <c r="Q39" s="7"/>
      <c r="R39" s="7"/>
      <c r="S39" s="1"/>
      <c r="T39" s="1"/>
      <c r="U39" s="1"/>
      <c r="V39" s="267"/>
      <c r="W39" s="267"/>
      <c r="X39" s="51"/>
      <c r="Y39" s="10"/>
      <c r="Z39" s="10"/>
      <c r="AA39" s="267"/>
      <c r="AB39" s="267"/>
      <c r="AC39" s="51"/>
      <c r="AD39" s="10"/>
      <c r="AE39" s="10"/>
      <c r="AF39" s="267"/>
      <c r="AG39" s="267"/>
      <c r="AH39" s="52"/>
      <c r="AI39" s="10"/>
      <c r="AJ39" s="10"/>
      <c r="AK39" s="267"/>
      <c r="AL39" s="267"/>
      <c r="AM39" s="52"/>
      <c r="AN39" s="10"/>
      <c r="AO39" s="10"/>
      <c r="AP39" s="267"/>
      <c r="AQ39" s="267"/>
      <c r="AR39" s="267"/>
      <c r="AS39" s="52"/>
      <c r="AT39" s="10"/>
    </row>
    <row r="40" spans="1:46" ht="29.25" customHeight="1" x14ac:dyDescent="0.25">
      <c r="A40" s="3"/>
      <c r="B40" s="299" t="s">
        <v>260</v>
      </c>
      <c r="C40" s="300"/>
      <c r="D40" s="301"/>
      <c r="E40" s="50"/>
      <c r="F40" s="278" t="s">
        <v>261</v>
      </c>
      <c r="G40" s="279"/>
      <c r="H40" s="279"/>
      <c r="I40" s="280"/>
      <c r="J40" s="278" t="s">
        <v>262</v>
      </c>
      <c r="K40" s="279"/>
      <c r="L40" s="279"/>
      <c r="M40" s="279"/>
      <c r="N40" s="279"/>
      <c r="O40" s="279"/>
      <c r="P40" s="280"/>
      <c r="Q40" s="7"/>
      <c r="R40" s="7"/>
      <c r="S40" s="1"/>
      <c r="T40" s="1"/>
      <c r="U40" s="1"/>
      <c r="V40" s="267"/>
      <c r="W40" s="267"/>
      <c r="X40" s="51"/>
      <c r="Y40" s="10"/>
      <c r="Z40" s="10"/>
      <c r="AA40" s="267"/>
      <c r="AB40" s="267"/>
      <c r="AC40" s="51"/>
      <c r="AD40" s="10"/>
      <c r="AE40" s="10"/>
      <c r="AF40" s="267"/>
      <c r="AG40" s="267"/>
      <c r="AH40" s="52"/>
      <c r="AI40" s="10"/>
      <c r="AJ40" s="10"/>
      <c r="AK40" s="267"/>
      <c r="AL40" s="267"/>
      <c r="AM40" s="52"/>
      <c r="AN40" s="10"/>
      <c r="AO40" s="10"/>
      <c r="AP40" s="267"/>
      <c r="AQ40" s="267"/>
      <c r="AR40" s="267"/>
      <c r="AS40" s="52"/>
      <c r="AT40" s="10"/>
    </row>
    <row r="41" spans="1:46" ht="51" customHeight="1" x14ac:dyDescent="0.25">
      <c r="A41" s="3"/>
      <c r="B41" s="281" t="s">
        <v>263</v>
      </c>
      <c r="C41" s="282"/>
      <c r="D41" s="77"/>
      <c r="E41" s="257"/>
      <c r="F41" s="296" t="s">
        <v>263</v>
      </c>
      <c r="G41" s="297"/>
      <c r="H41" s="297"/>
      <c r="I41" s="298"/>
      <c r="J41" s="296" t="s">
        <v>263</v>
      </c>
      <c r="K41" s="297"/>
      <c r="L41" s="297"/>
      <c r="M41" s="297"/>
      <c r="N41" s="297"/>
      <c r="O41" s="297"/>
      <c r="P41" s="298"/>
      <c r="Q41" s="7"/>
      <c r="R41" s="7"/>
      <c r="S41" s="1"/>
      <c r="T41" s="1"/>
      <c r="U41" s="1"/>
      <c r="V41" s="292"/>
      <c r="W41" s="292"/>
      <c r="X41" s="47"/>
      <c r="Y41" s="10"/>
      <c r="Z41" s="10"/>
      <c r="AA41" s="292"/>
      <c r="AB41" s="292"/>
      <c r="AC41" s="47"/>
      <c r="AD41" s="10"/>
      <c r="AE41" s="10"/>
      <c r="AF41" s="292"/>
      <c r="AG41" s="292"/>
      <c r="AH41" s="47"/>
      <c r="AI41" s="10"/>
      <c r="AJ41" s="10"/>
      <c r="AK41" s="292"/>
      <c r="AL41" s="292"/>
      <c r="AM41" s="47"/>
      <c r="AN41" s="10"/>
      <c r="AO41" s="10"/>
      <c r="AP41" s="292"/>
      <c r="AQ41" s="292"/>
      <c r="AR41" s="292"/>
      <c r="AS41" s="47"/>
      <c r="AT41" s="10"/>
    </row>
    <row r="42" spans="1:46" ht="30" customHeight="1" x14ac:dyDescent="0.25">
      <c r="A42" s="3"/>
      <c r="B42" s="284"/>
      <c r="C42" s="285"/>
      <c r="D42" s="77"/>
      <c r="E42" s="252"/>
      <c r="F42" s="278"/>
      <c r="G42" s="279"/>
      <c r="H42" s="278"/>
      <c r="I42" s="279"/>
      <c r="J42" s="278"/>
      <c r="K42" s="279"/>
      <c r="L42" s="279"/>
      <c r="M42" s="279"/>
      <c r="N42" s="279"/>
      <c r="O42" s="279"/>
      <c r="P42" s="280"/>
      <c r="Q42" s="7"/>
      <c r="R42" s="7"/>
      <c r="S42" s="1"/>
      <c r="T42" s="1"/>
      <c r="U42" s="1"/>
      <c r="V42" s="1"/>
      <c r="W42" s="1"/>
      <c r="X42" s="8"/>
      <c r="Y42" s="1"/>
      <c r="Z42" s="1"/>
      <c r="AA42" s="1"/>
      <c r="AB42" s="1"/>
      <c r="AC42" s="8"/>
      <c r="AD42" s="1"/>
      <c r="AE42" s="1"/>
      <c r="AF42" s="1"/>
      <c r="AG42" s="1"/>
      <c r="AH42" s="8"/>
      <c r="AI42" s="1"/>
      <c r="AJ42" s="1"/>
      <c r="AK42" s="1"/>
      <c r="AL42" s="1"/>
      <c r="AM42" s="8"/>
      <c r="AN42" s="1"/>
      <c r="AO42" s="1"/>
      <c r="AP42" s="1"/>
      <c r="AQ42" s="1"/>
      <c r="AR42" s="1"/>
      <c r="AS42" s="8"/>
      <c r="AT42" s="1"/>
    </row>
    <row r="43" spans="1:46" x14ac:dyDescent="0.25">
      <c r="A43" s="3"/>
      <c r="B43" s="284"/>
      <c r="C43" s="285"/>
      <c r="D43" s="77"/>
      <c r="E43" s="252"/>
      <c r="F43" s="278"/>
      <c r="G43" s="279"/>
      <c r="H43" s="279"/>
      <c r="I43" s="280"/>
      <c r="J43" s="284"/>
      <c r="K43" s="285"/>
      <c r="L43" s="285"/>
      <c r="M43" s="285"/>
      <c r="N43" s="285"/>
      <c r="O43" s="285"/>
      <c r="P43" s="315"/>
      <c r="Q43" s="7"/>
      <c r="R43" s="7"/>
      <c r="S43" s="1"/>
      <c r="T43" s="1"/>
      <c r="U43" s="1"/>
      <c r="V43" s="1"/>
      <c r="W43" s="1"/>
      <c r="X43" s="8"/>
      <c r="Y43" s="1"/>
      <c r="Z43" s="1"/>
      <c r="AA43" s="1"/>
      <c r="AB43" s="1"/>
      <c r="AC43" s="8"/>
      <c r="AD43" s="1"/>
      <c r="AE43" s="1"/>
      <c r="AF43" s="1"/>
      <c r="AG43" s="1"/>
      <c r="AH43" s="8"/>
      <c r="AI43" s="1"/>
      <c r="AJ43" s="1"/>
      <c r="AK43" s="1"/>
      <c r="AL43" s="1"/>
      <c r="AM43" s="8"/>
      <c r="AN43" s="1"/>
      <c r="AO43" s="1"/>
      <c r="AP43" s="1"/>
      <c r="AQ43" s="1"/>
      <c r="AR43" s="1"/>
      <c r="AS43" s="8"/>
      <c r="AT43" s="1"/>
    </row>
    <row r="44" spans="1:46" x14ac:dyDescent="0.25"/>
    <row r="45" spans="1:46" x14ac:dyDescent="0.25"/>
    <row r="46" spans="1:46" x14ac:dyDescent="0.25"/>
    <row r="47" spans="1:46" x14ac:dyDescent="0.25"/>
    <row r="48" spans="1:46" ht="48.75" hidden="1" customHeight="1" x14ac:dyDescent="0.25">
      <c r="A48" s="48"/>
    </row>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x14ac:dyDescent="0.25"/>
  </sheetData>
  <mergeCells count="98">
    <mergeCell ref="A1:H1"/>
    <mergeCell ref="A2:H2"/>
    <mergeCell ref="AF15:AJ15"/>
    <mergeCell ref="C3:H3"/>
    <mergeCell ref="E4:H4"/>
    <mergeCell ref="E5:H5"/>
    <mergeCell ref="E6:H6"/>
    <mergeCell ref="E7:H7"/>
    <mergeCell ref="AF7:AJ7"/>
    <mergeCell ref="D13:K13"/>
    <mergeCell ref="L13:O13"/>
    <mergeCell ref="D15:U16"/>
    <mergeCell ref="AA13:AB13"/>
    <mergeCell ref="V15:Z15"/>
    <mergeCell ref="AA15:AE15"/>
    <mergeCell ref="E8:H8"/>
    <mergeCell ref="AK7:AO7"/>
    <mergeCell ref="AF13:AG13"/>
    <mergeCell ref="AP7:AT7"/>
    <mergeCell ref="AK13:AL13"/>
    <mergeCell ref="V8:Z8"/>
    <mergeCell ref="AA8:AE8"/>
    <mergeCell ref="AF8:AJ8"/>
    <mergeCell ref="AK8:AO8"/>
    <mergeCell ref="V13:W13"/>
    <mergeCell ref="AP8:AT8"/>
    <mergeCell ref="AP13:AR13"/>
    <mergeCell ref="B43:C43"/>
    <mergeCell ref="F43:I43"/>
    <mergeCell ref="J43:P43"/>
    <mergeCell ref="AK40:AL40"/>
    <mergeCell ref="V17:W17"/>
    <mergeCell ref="X17:X18"/>
    <mergeCell ref="Y17:Y18"/>
    <mergeCell ref="D17:S17"/>
    <mergeCell ref="Z17:Z18"/>
    <mergeCell ref="AA17:AB17"/>
    <mergeCell ref="AH17:AH18"/>
    <mergeCell ref="AI17:AI18"/>
    <mergeCell ref="AJ17:AJ18"/>
    <mergeCell ref="J41:P41"/>
    <mergeCell ref="AK17:AL17"/>
    <mergeCell ref="AK38:AL38"/>
    <mergeCell ref="AP38:AR38"/>
    <mergeCell ref="AK15:AO15"/>
    <mergeCell ref="AP15:AT15"/>
    <mergeCell ref="AO37:AQ37"/>
    <mergeCell ref="AS17:AS18"/>
    <mergeCell ref="AT17:AT18"/>
    <mergeCell ref="AN17:AN18"/>
    <mergeCell ref="AK16:AO16"/>
    <mergeCell ref="AP16:AT16"/>
    <mergeCell ref="AM17:AM18"/>
    <mergeCell ref="AP17:AR17"/>
    <mergeCell ref="AO17:AO18"/>
    <mergeCell ref="AK37:AL37"/>
    <mergeCell ref="AK41:AL41"/>
    <mergeCell ref="AP40:AR40"/>
    <mergeCell ref="AP41:AR41"/>
    <mergeCell ref="AP39:AR39"/>
    <mergeCell ref="AK39:AL39"/>
    <mergeCell ref="J42:P42"/>
    <mergeCell ref="B41:C41"/>
    <mergeCell ref="F42:G42"/>
    <mergeCell ref="H42:I42"/>
    <mergeCell ref="AF17:AG17"/>
    <mergeCell ref="B42:C42"/>
    <mergeCell ref="A15:B17"/>
    <mergeCell ref="AA38:AB38"/>
    <mergeCell ref="AA41:AB41"/>
    <mergeCell ref="AF41:AG41"/>
    <mergeCell ref="C18:C19"/>
    <mergeCell ref="B37:D37"/>
    <mergeCell ref="F41:I41"/>
    <mergeCell ref="V41:W41"/>
    <mergeCell ref="V39:W39"/>
    <mergeCell ref="B40:D40"/>
    <mergeCell ref="F40:I40"/>
    <mergeCell ref="J40:P40"/>
    <mergeCell ref="V40:W40"/>
    <mergeCell ref="AA40:AB40"/>
    <mergeCell ref="AF40:AG40"/>
    <mergeCell ref="E9:H9"/>
    <mergeCell ref="AF39:AG39"/>
    <mergeCell ref="AA39:AB39"/>
    <mergeCell ref="AF38:AG38"/>
    <mergeCell ref="V16:Z16"/>
    <mergeCell ref="AA16:AE16"/>
    <mergeCell ref="AC17:AC18"/>
    <mergeCell ref="AD17:AD18"/>
    <mergeCell ref="AE17:AE18"/>
    <mergeCell ref="AF16:AJ16"/>
    <mergeCell ref="AA37:AB37"/>
    <mergeCell ref="V37:W37"/>
    <mergeCell ref="AF37:AG37"/>
    <mergeCell ref="V38:W38"/>
    <mergeCell ref="E10:H10"/>
    <mergeCell ref="E11:H11"/>
  </mergeCells>
  <conditionalFormatting sqref="AH40:AH41 AM40:AM41 AS40:AS41 AC40:AC41 X40:X41 X37:Y37 AC37:AD37 AH37:AI37 AN37 AR37:AT37 AM38 X20:Z23 X26:Z27 X32:Z32 X35:Z36 X20:X38 AC20:AC38 AH20:AH35 AS20:AS21 AC36:AE36 AH37:AH38 AS28:AS34 AS36:AS38">
    <cfRule type="containsText" dxfId="55" priority="323" operator="containsText" text="N/A">
      <formula>NOT(ISERROR(SEARCH("N/A",X20)))</formula>
    </cfRule>
    <cfRule type="cellIs" dxfId="54" priority="324" operator="between">
      <formula>#REF!</formula>
      <formula>#REF!</formula>
    </cfRule>
    <cfRule type="cellIs" dxfId="53" priority="325" operator="between">
      <formula>#REF!</formula>
      <formula>#REF!</formula>
    </cfRule>
    <cfRule type="cellIs" dxfId="52" priority="326" operator="between">
      <formula>#REF!</formula>
      <formula>#REF!</formula>
    </cfRule>
  </conditionalFormatting>
  <conditionalFormatting sqref="AH41 AH38 AM41 AM38 AS41 AS38 AC41 AC38 X41 X38">
    <cfRule type="containsText" dxfId="51" priority="387" operator="containsText" text="N/A">
      <formula>NOT(ISERROR(SEARCH("N/A",X38)))</formula>
    </cfRule>
    <cfRule type="cellIs" dxfId="50" priority="388" operator="between">
      <formula>$B$16</formula>
      <formula>#REF!</formula>
    </cfRule>
    <cfRule type="cellIs" dxfId="49" priority="389" operator="between">
      <formula>$B$14</formula>
      <formula>#REF!</formula>
    </cfRule>
    <cfRule type="cellIs" dxfId="48" priority="390" operator="between">
      <formula>#REF!</formula>
      <formula>#REF!</formula>
    </cfRule>
  </conditionalFormatting>
  <conditionalFormatting sqref="AS38 AH38 AH41 AM38 AM41 AS41 AC38 AC41 X38 X41">
    <cfRule type="containsText" dxfId="47" priority="427" operator="containsText" text="N/A">
      <formula>NOT(ISERROR(SEARCH("N/A",X38)))</formula>
    </cfRule>
    <cfRule type="cellIs" dxfId="46" priority="428" operator="between">
      <formula>#REF!</formula>
      <formula>#REF!</formula>
    </cfRule>
    <cfRule type="cellIs" dxfId="45" priority="429" operator="between">
      <formula>$B$14</formula>
      <formula>#REF!</formula>
    </cfRule>
    <cfRule type="cellIs" dxfId="44" priority="430" operator="between">
      <formula>#REF!</formula>
      <formula>#REF!</formula>
    </cfRule>
  </conditionalFormatting>
  <conditionalFormatting sqref="Y37">
    <cfRule type="colorScale" priority="102">
      <colorScale>
        <cfvo type="min"/>
        <cfvo type="percentile" val="50"/>
        <cfvo type="max"/>
        <color rgb="FFF8696B"/>
        <color rgb="FFFFEB84"/>
        <color rgb="FF63BE7B"/>
      </colorScale>
    </cfRule>
  </conditionalFormatting>
  <conditionalFormatting sqref="AD37">
    <cfRule type="colorScale" priority="101">
      <colorScale>
        <cfvo type="min"/>
        <cfvo type="percentile" val="50"/>
        <cfvo type="max"/>
        <color rgb="FFF8696B"/>
        <color rgb="FFFFEB84"/>
        <color rgb="FF63BE7B"/>
      </colorScale>
    </cfRule>
  </conditionalFormatting>
  <conditionalFormatting sqref="AI37">
    <cfRule type="colorScale" priority="100">
      <colorScale>
        <cfvo type="min"/>
        <cfvo type="percentile" val="50"/>
        <cfvo type="max"/>
        <color rgb="FFF8696B"/>
        <color rgb="FFFFEB84"/>
        <color rgb="FF63BE7B"/>
      </colorScale>
    </cfRule>
  </conditionalFormatting>
  <conditionalFormatting sqref="AN37">
    <cfRule type="colorScale" priority="99">
      <colorScale>
        <cfvo type="min"/>
        <cfvo type="percentile" val="50"/>
        <cfvo type="max"/>
        <color rgb="FFF8696B"/>
        <color rgb="FFFFEB84"/>
        <color rgb="FF63BE7B"/>
      </colorScale>
    </cfRule>
  </conditionalFormatting>
  <conditionalFormatting sqref="AS37">
    <cfRule type="colorScale" priority="98">
      <colorScale>
        <cfvo type="min"/>
        <cfvo type="percentile" val="50"/>
        <cfvo type="max"/>
        <color rgb="FFF8696B"/>
        <color rgb="FFFFEB84"/>
        <color rgb="FF63BE7B"/>
      </colorScale>
    </cfRule>
  </conditionalFormatting>
  <conditionalFormatting sqref="X37">
    <cfRule type="colorScale" priority="89">
      <colorScale>
        <cfvo type="min"/>
        <cfvo type="percentile" val="50"/>
        <cfvo type="max"/>
        <color rgb="FFF8696B"/>
        <color rgb="FFFFEB84"/>
        <color rgb="FF63BE7B"/>
      </colorScale>
    </cfRule>
  </conditionalFormatting>
  <conditionalFormatting sqref="AC37">
    <cfRule type="colorScale" priority="80">
      <colorScale>
        <cfvo type="min"/>
        <cfvo type="percentile" val="50"/>
        <cfvo type="max"/>
        <color rgb="FFF8696B"/>
        <color rgb="FFFFEB84"/>
        <color rgb="FF63BE7B"/>
      </colorScale>
    </cfRule>
  </conditionalFormatting>
  <conditionalFormatting sqref="AH37">
    <cfRule type="colorScale" priority="71">
      <colorScale>
        <cfvo type="min"/>
        <cfvo type="percentile" val="50"/>
        <cfvo type="max"/>
        <color rgb="FFF8696B"/>
        <color rgb="FFFFEB84"/>
        <color rgb="FF63BE7B"/>
      </colorScale>
    </cfRule>
  </conditionalFormatting>
  <conditionalFormatting sqref="AR37">
    <cfRule type="colorScale" priority="50">
      <colorScale>
        <cfvo type="min"/>
        <cfvo type="percentile" val="50"/>
        <cfvo type="max"/>
        <color rgb="FF63BE7B"/>
        <color rgb="FFFFEB84"/>
        <color rgb="FFF8696B"/>
      </colorScale>
    </cfRule>
  </conditionalFormatting>
  <conditionalFormatting sqref="AM37">
    <cfRule type="containsText" dxfId="43" priority="42" operator="containsText" text="N/A">
      <formula>NOT(ISERROR(SEARCH("N/A",AM37)))</formula>
    </cfRule>
    <cfRule type="cellIs" dxfId="42" priority="43" operator="between">
      <formula>#REF!</formula>
      <formula>#REF!</formula>
    </cfRule>
    <cfRule type="cellIs" dxfId="41" priority="44" operator="between">
      <formula>#REF!</formula>
      <formula>#REF!</formula>
    </cfRule>
    <cfRule type="cellIs" dxfId="40" priority="45" operator="between">
      <formula>#REF!</formula>
      <formula>#REF!</formula>
    </cfRule>
  </conditionalFormatting>
  <conditionalFormatting sqref="AM37">
    <cfRule type="colorScale" priority="41">
      <colorScale>
        <cfvo type="min"/>
        <cfvo type="percentile" val="50"/>
        <cfvo type="max"/>
        <color rgb="FFF8696B"/>
        <color rgb="FFFFEB84"/>
        <color rgb="FF63BE7B"/>
      </colorScale>
    </cfRule>
  </conditionalFormatting>
  <conditionalFormatting sqref="AR37">
    <cfRule type="colorScale" priority="1508">
      <colorScale>
        <cfvo type="num" val="0.45"/>
        <cfvo type="percent" val="0.65"/>
        <cfvo type="percent" val="100"/>
        <color rgb="FFF8696B"/>
        <color rgb="FFFFEB84"/>
        <color rgb="FF63BE7B"/>
      </colorScale>
    </cfRule>
  </conditionalFormatting>
  <conditionalFormatting sqref="AD32">
    <cfRule type="containsText" dxfId="39" priority="37" operator="containsText" text="N/A">
      <formula>NOT(ISERROR(SEARCH("N/A",AD32)))</formula>
    </cfRule>
    <cfRule type="cellIs" dxfId="38" priority="38" operator="between">
      <formula>#REF!</formula>
      <formula>#REF!</formula>
    </cfRule>
    <cfRule type="cellIs" dxfId="37" priority="39" operator="between">
      <formula>#REF!</formula>
      <formula>#REF!</formula>
    </cfRule>
    <cfRule type="cellIs" dxfId="36" priority="40" operator="between">
      <formula>#REF!</formula>
      <formula>#REF!</formula>
    </cfRule>
  </conditionalFormatting>
  <conditionalFormatting sqref="AE32">
    <cfRule type="containsText" dxfId="35" priority="33" operator="containsText" text="N/A">
      <formula>NOT(ISERROR(SEARCH("N/A",AE32)))</formula>
    </cfRule>
    <cfRule type="cellIs" dxfId="34" priority="34" operator="between">
      <formula>#REF!</formula>
      <formula>#REF!</formula>
    </cfRule>
    <cfRule type="cellIs" dxfId="33" priority="35" operator="between">
      <formula>#REF!</formula>
      <formula>#REF!</formula>
    </cfRule>
    <cfRule type="cellIs" dxfId="32" priority="36" operator="between">
      <formula>#REF!</formula>
      <formula>#REF!</formula>
    </cfRule>
  </conditionalFormatting>
  <conditionalFormatting sqref="AB32">
    <cfRule type="containsText" dxfId="31" priority="29" operator="containsText" text="N/A">
      <formula>NOT(ISERROR(SEARCH("N/A",AB32)))</formula>
    </cfRule>
    <cfRule type="cellIs" dxfId="30" priority="30" operator="between">
      <formula>#REF!</formula>
      <formula>#REF!</formula>
    </cfRule>
    <cfRule type="cellIs" dxfId="29" priority="31" operator="between">
      <formula>#REF!</formula>
      <formula>#REF!</formula>
    </cfRule>
    <cfRule type="cellIs" dxfId="28" priority="32" operator="between">
      <formula>#REF!</formula>
      <formula>#REF!</formula>
    </cfRule>
  </conditionalFormatting>
  <conditionalFormatting sqref="AA32">
    <cfRule type="containsText" dxfId="27" priority="25" operator="containsText" text="N/A">
      <formula>NOT(ISERROR(SEARCH("N/A",AA32)))</formula>
    </cfRule>
    <cfRule type="cellIs" dxfId="26" priority="26" operator="between">
      <formula>#REF!</formula>
      <formula>#REF!</formula>
    </cfRule>
    <cfRule type="cellIs" dxfId="25" priority="27" operator="between">
      <formula>#REF!</formula>
      <formula>#REF!</formula>
    </cfRule>
    <cfRule type="cellIs" dxfId="24" priority="28" operator="between">
      <formula>#REF!</formula>
      <formula>#REF!</formula>
    </cfRule>
  </conditionalFormatting>
  <conditionalFormatting sqref="AB36">
    <cfRule type="containsText" dxfId="23" priority="21" operator="containsText" text="N/A">
      <formula>NOT(ISERROR(SEARCH("N/A",AB36)))</formula>
    </cfRule>
    <cfRule type="cellIs" dxfId="22" priority="22" operator="between">
      <formula>#REF!</formula>
      <formula>#REF!</formula>
    </cfRule>
    <cfRule type="cellIs" dxfId="21" priority="23" operator="between">
      <formula>#REF!</formula>
      <formula>#REF!</formula>
    </cfRule>
    <cfRule type="cellIs" dxfId="20" priority="24" operator="between">
      <formula>#REF!</formula>
      <formula>#REF!</formula>
    </cfRule>
  </conditionalFormatting>
  <conditionalFormatting sqref="AA36">
    <cfRule type="containsText" dxfId="19" priority="17" operator="containsText" text="N/A">
      <formula>NOT(ISERROR(SEARCH("N/A",AA36)))</formula>
    </cfRule>
    <cfRule type="cellIs" dxfId="18" priority="18" operator="between">
      <formula>#REF!</formula>
      <formula>#REF!</formula>
    </cfRule>
    <cfRule type="cellIs" dxfId="17" priority="19" operator="between">
      <formula>#REF!</formula>
      <formula>#REF!</formula>
    </cfRule>
    <cfRule type="cellIs" dxfId="16" priority="20" operator="between">
      <formula>#REF!</formula>
      <formula>#REF!</formula>
    </cfRule>
  </conditionalFormatting>
  <conditionalFormatting sqref="AH36:AJ36">
    <cfRule type="containsText" dxfId="15" priority="13" operator="containsText" text="N/A">
      <formula>NOT(ISERROR(SEARCH("N/A",AH36)))</formula>
    </cfRule>
    <cfRule type="cellIs" dxfId="14" priority="14" operator="between">
      <formula>#REF!</formula>
      <formula>#REF!</formula>
    </cfRule>
    <cfRule type="cellIs" dxfId="13" priority="15" operator="between">
      <formula>#REF!</formula>
      <formula>#REF!</formula>
    </cfRule>
    <cfRule type="cellIs" dxfId="12" priority="16" operator="between">
      <formula>#REF!</formula>
      <formula>#REF!</formula>
    </cfRule>
  </conditionalFormatting>
  <conditionalFormatting sqref="AG36">
    <cfRule type="containsText" dxfId="11" priority="9" operator="containsText" text="N/A">
      <formula>NOT(ISERROR(SEARCH("N/A",AG36)))</formula>
    </cfRule>
    <cfRule type="cellIs" dxfId="10" priority="10" operator="between">
      <formula>#REF!</formula>
      <formula>#REF!</formula>
    </cfRule>
    <cfRule type="cellIs" dxfId="9" priority="11" operator="between">
      <formula>#REF!</formula>
      <formula>#REF!</formula>
    </cfRule>
    <cfRule type="cellIs" dxfId="8" priority="12" operator="between">
      <formula>#REF!</formula>
      <formula>#REF!</formula>
    </cfRule>
  </conditionalFormatting>
  <conditionalFormatting sqref="AF36">
    <cfRule type="containsText" dxfId="7" priority="5" operator="containsText" text="N/A">
      <formula>NOT(ISERROR(SEARCH("N/A",AF36)))</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AI32">
    <cfRule type="containsText" dxfId="3" priority="1" operator="containsText" text="N/A">
      <formula>NOT(ISERROR(SEARCH("N/A",AI32)))</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7">
    <dataValidation type="list" allowBlank="1" showInputMessage="1" showErrorMessage="1" sqref="W5">
      <formula1>$AT$7:$AT$13</formula1>
    </dataValidation>
    <dataValidation type="list" allowBlank="1" showInputMessage="1" showErrorMessage="1" sqref="B4">
      <formula1>DEPENDENCIA</formula1>
    </dataValidation>
    <dataValidation type="list" allowBlank="1" showInputMessage="1" showErrorMessage="1" sqref="B7">
      <formula1>LIDERPROCESO</formula1>
    </dataValidation>
    <dataValidation type="list" allowBlank="1" showInputMessage="1" showErrorMessage="1" sqref="J36 J23:J25 J30:J34">
      <formula1>PROGRAMACION</formula1>
    </dataValidation>
    <dataValidation type="list" allowBlank="1" showInputMessage="1" showErrorMessage="1" error="Escriba un texto " promptTitle="Cualquier contenido" sqref="F34:F36 F20:F25 F31:F32">
      <formula1>META2</formula1>
    </dataValidation>
    <dataValidation type="list" allowBlank="1" showInputMessage="1" showErrorMessage="1" sqref="Q20:Q36">
      <formula1>INDICADOR</formula1>
    </dataValidation>
    <dataValidation type="list" allowBlank="1" showInputMessage="1" showErrorMessage="1" sqref="U20:U36">
      <formula1>CONTRALORIA</formula1>
    </dataValidation>
  </dataValidations>
  <pageMargins left="0.70866141732283472" right="0.70866141732283472" top="0.74803149606299213" bottom="0.74803149606299213" header="0.31496062992125984" footer="0.31496062992125984"/>
  <pageSetup paperSize="14" scale="40" orientation="landscape" horizontalDpi="4294967293" r:id="rId1"/>
  <headerFooter>
    <oddFooter>&amp;RCódigo: PLE-PIN-F018
Versión: 2
Vigencia desde: 30 noviembre de 2018</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7"/>
  <sheetViews>
    <sheetView topLeftCell="A97" zoomScale="55" zoomScaleNormal="55" workbookViewId="0">
      <selection activeCell="C138" sqref="C138"/>
    </sheetView>
  </sheetViews>
  <sheetFormatPr baseColWidth="10" defaultColWidth="9.140625" defaultRowHeight="15" x14ac:dyDescent="0.2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x14ac:dyDescent="0.25">
      <c r="A1" t="s">
        <v>264</v>
      </c>
      <c r="B1" t="s">
        <v>265</v>
      </c>
      <c r="C1" t="s">
        <v>266</v>
      </c>
      <c r="D1" t="s">
        <v>267</v>
      </c>
      <c r="F1" t="s">
        <v>268</v>
      </c>
    </row>
    <row r="2" spans="1:8" x14ac:dyDescent="0.25">
      <c r="A2" t="s">
        <v>269</v>
      </c>
      <c r="B2" t="s">
        <v>270</v>
      </c>
      <c r="C2" t="s">
        <v>59</v>
      </c>
      <c r="D2" t="s">
        <v>63</v>
      </c>
      <c r="F2" t="s">
        <v>93</v>
      </c>
    </row>
    <row r="3" spans="1:8" x14ac:dyDescent="0.25">
      <c r="A3" t="s">
        <v>271</v>
      </c>
      <c r="B3" t="s">
        <v>272</v>
      </c>
      <c r="C3" t="s">
        <v>273</v>
      </c>
      <c r="D3" t="s">
        <v>184</v>
      </c>
      <c r="F3" t="s">
        <v>65</v>
      </c>
    </row>
    <row r="4" spans="1:8" x14ac:dyDescent="0.25">
      <c r="A4" t="s">
        <v>274</v>
      </c>
      <c r="C4" t="s">
        <v>99</v>
      </c>
      <c r="D4" t="s">
        <v>75</v>
      </c>
      <c r="F4" t="s">
        <v>77</v>
      </c>
    </row>
    <row r="5" spans="1:8" x14ac:dyDescent="0.25">
      <c r="A5" t="s">
        <v>275</v>
      </c>
      <c r="C5" t="s">
        <v>195</v>
      </c>
      <c r="D5" t="s">
        <v>276</v>
      </c>
    </row>
    <row r="6" spans="1:8" x14ac:dyDescent="0.25">
      <c r="A6" t="s">
        <v>277</v>
      </c>
      <c r="E6" t="s">
        <v>278</v>
      </c>
      <c r="G6" t="s">
        <v>279</v>
      </c>
    </row>
    <row r="7" spans="1:8" x14ac:dyDescent="0.25">
      <c r="A7" t="s">
        <v>280</v>
      </c>
      <c r="E7" t="s">
        <v>281</v>
      </c>
      <c r="G7" t="s">
        <v>282</v>
      </c>
    </row>
    <row r="8" spans="1:8" x14ac:dyDescent="0.25">
      <c r="E8" t="s">
        <v>283</v>
      </c>
      <c r="G8" t="s">
        <v>284</v>
      </c>
    </row>
    <row r="9" spans="1:8" x14ac:dyDescent="0.25">
      <c r="E9" t="s">
        <v>285</v>
      </c>
    </row>
    <row r="10" spans="1:8" x14ac:dyDescent="0.25">
      <c r="E10" t="s">
        <v>286</v>
      </c>
    </row>
    <row r="12" spans="1:8" s="13" customFormat="1" ht="74.25" customHeight="1" x14ac:dyDescent="0.25">
      <c r="A12" s="22"/>
      <c r="C12" s="23"/>
      <c r="D12" s="16"/>
      <c r="H12" s="13" t="s">
        <v>287</v>
      </c>
    </row>
    <row r="13" spans="1:8" s="13" customFormat="1" ht="74.25" customHeight="1" x14ac:dyDescent="0.25">
      <c r="A13" s="22"/>
      <c r="C13" s="23"/>
      <c r="D13" s="16"/>
      <c r="H13" s="13" t="s">
        <v>288</v>
      </c>
    </row>
    <row r="14" spans="1:8" s="13" customFormat="1" ht="74.25" customHeight="1" x14ac:dyDescent="0.25">
      <c r="A14" s="22"/>
      <c r="C14" s="23"/>
      <c r="D14" s="12"/>
      <c r="H14" s="13" t="s">
        <v>289</v>
      </c>
    </row>
    <row r="15" spans="1:8" s="13" customFormat="1" ht="74.25" customHeight="1" x14ac:dyDescent="0.25">
      <c r="A15" s="22"/>
      <c r="C15" s="23"/>
      <c r="D15" s="12"/>
      <c r="H15" s="13" t="s">
        <v>290</v>
      </c>
    </row>
    <row r="16" spans="1:8" s="13" customFormat="1" ht="74.25" customHeight="1" thickBot="1" x14ac:dyDescent="0.3">
      <c r="A16" s="22"/>
      <c r="C16" s="23"/>
      <c r="D16" s="15"/>
    </row>
    <row r="17" spans="1:4" s="13" customFormat="1" ht="74.25" customHeight="1" x14ac:dyDescent="0.25">
      <c r="A17" s="22"/>
      <c r="C17" s="23"/>
      <c r="D17" s="14"/>
    </row>
    <row r="18" spans="1:4" s="13" customFormat="1" ht="74.25" customHeight="1" x14ac:dyDescent="0.25">
      <c r="A18" s="22"/>
      <c r="C18" s="23"/>
      <c r="D18" s="16"/>
    </row>
    <row r="19" spans="1:4" s="13" customFormat="1" ht="74.25" customHeight="1" x14ac:dyDescent="0.25">
      <c r="A19" s="22"/>
      <c r="C19" s="23"/>
      <c r="D19" s="16"/>
    </row>
    <row r="20" spans="1:4" s="13" customFormat="1" ht="74.25" customHeight="1" x14ac:dyDescent="0.25">
      <c r="A20" s="22"/>
      <c r="C20" s="23"/>
      <c r="D20" s="16"/>
    </row>
    <row r="21" spans="1:4" s="13" customFormat="1" ht="74.25" customHeight="1" thickBot="1" x14ac:dyDescent="0.3">
      <c r="A21" s="22"/>
      <c r="C21" s="24"/>
      <c r="D21" s="16"/>
    </row>
    <row r="22" spans="1:4" ht="18.75" thickBot="1" x14ac:dyDescent="0.3">
      <c r="C22" s="24"/>
      <c r="D22" s="14"/>
    </row>
    <row r="23" spans="1:4" ht="18.75" thickBot="1" x14ac:dyDescent="0.3">
      <c r="C23" s="24"/>
      <c r="D23" s="11"/>
    </row>
    <row r="24" spans="1:4" ht="18" x14ac:dyDescent="0.25">
      <c r="C24" s="25"/>
      <c r="D24" s="14"/>
    </row>
    <row r="25" spans="1:4" ht="18" x14ac:dyDescent="0.25">
      <c r="C25" s="25"/>
      <c r="D25" s="16"/>
    </row>
    <row r="26" spans="1:4" ht="18" x14ac:dyDescent="0.25">
      <c r="C26" s="25"/>
      <c r="D26" s="16"/>
    </row>
    <row r="27" spans="1:4" ht="18.75" thickBot="1" x14ac:dyDescent="0.3">
      <c r="C27" s="25"/>
      <c r="D27" s="15"/>
    </row>
    <row r="28" spans="1:4" ht="18" x14ac:dyDescent="0.25">
      <c r="C28" s="25"/>
      <c r="D28" s="14"/>
    </row>
    <row r="29" spans="1:4" ht="18" x14ac:dyDescent="0.25">
      <c r="C29" s="25"/>
      <c r="D29" s="16"/>
    </row>
    <row r="30" spans="1:4" ht="18" x14ac:dyDescent="0.25">
      <c r="C30" s="25"/>
      <c r="D30" s="16"/>
    </row>
    <row r="31" spans="1:4" ht="18" x14ac:dyDescent="0.25">
      <c r="C31" s="25"/>
      <c r="D31" s="16"/>
    </row>
    <row r="32" spans="1:4" ht="18" x14ac:dyDescent="0.25">
      <c r="C32" s="26"/>
      <c r="D32" s="16"/>
    </row>
    <row r="33" spans="3:4" ht="18" x14ac:dyDescent="0.25">
      <c r="C33" s="26"/>
      <c r="D33" s="16"/>
    </row>
    <row r="34" spans="3:4" ht="18" x14ac:dyDescent="0.25">
      <c r="C34" s="26"/>
      <c r="D34" s="15"/>
    </row>
    <row r="35" spans="3:4" ht="18" x14ac:dyDescent="0.25">
      <c r="C35" s="26"/>
      <c r="D35" s="15"/>
    </row>
    <row r="36" spans="3:4" ht="18" x14ac:dyDescent="0.25">
      <c r="C36" s="26"/>
      <c r="D36" s="15"/>
    </row>
    <row r="37" spans="3:4" ht="18" x14ac:dyDescent="0.25">
      <c r="C37" s="26"/>
      <c r="D37" s="15"/>
    </row>
    <row r="38" spans="3:4" ht="18" x14ac:dyDescent="0.25">
      <c r="C38" s="26"/>
      <c r="D38" s="18"/>
    </row>
    <row r="39" spans="3:4" ht="18" x14ac:dyDescent="0.25">
      <c r="C39" s="26"/>
      <c r="D39" s="18"/>
    </row>
    <row r="40" spans="3:4" ht="18" x14ac:dyDescent="0.25">
      <c r="C40" s="27"/>
      <c r="D40" s="18"/>
    </row>
    <row r="41" spans="3:4" ht="18" x14ac:dyDescent="0.25">
      <c r="C41" s="27"/>
      <c r="D41" s="18"/>
    </row>
    <row r="42" spans="3:4" ht="18.75" thickBot="1" x14ac:dyDescent="0.3">
      <c r="C42" s="28"/>
      <c r="D42" s="18"/>
    </row>
    <row r="43" spans="3:4" ht="18" x14ac:dyDescent="0.25">
      <c r="C43" s="29"/>
      <c r="D43" s="14"/>
    </row>
    <row r="44" spans="3:4" ht="18" x14ac:dyDescent="0.25">
      <c r="C44" s="30"/>
      <c r="D44" s="15"/>
    </row>
    <row r="45" spans="3:4" ht="18" x14ac:dyDescent="0.25">
      <c r="C45" s="30"/>
      <c r="D45" s="15"/>
    </row>
    <row r="46" spans="3:4" ht="18" x14ac:dyDescent="0.25">
      <c r="C46" s="30"/>
      <c r="D46" s="18"/>
    </row>
    <row r="47" spans="3:4" ht="18.75" thickBot="1" x14ac:dyDescent="0.3">
      <c r="C47" s="31"/>
      <c r="D47" s="17"/>
    </row>
    <row r="48" spans="3:4" ht="18" x14ac:dyDescent="0.25">
      <c r="C48" s="32"/>
    </row>
    <row r="49" spans="3:3" ht="18" x14ac:dyDescent="0.25">
      <c r="C49" s="32"/>
    </row>
    <row r="50" spans="3:3" ht="18" x14ac:dyDescent="0.25">
      <c r="C50" s="32"/>
    </row>
    <row r="51" spans="3:3" ht="18" x14ac:dyDescent="0.25">
      <c r="C51" s="32"/>
    </row>
    <row r="52" spans="3:3" ht="18" x14ac:dyDescent="0.25">
      <c r="C52" s="33"/>
    </row>
    <row r="53" spans="3:3" ht="18" x14ac:dyDescent="0.25">
      <c r="C53" s="33"/>
    </row>
    <row r="54" spans="3:3" ht="18" x14ac:dyDescent="0.25">
      <c r="C54" s="33"/>
    </row>
    <row r="55" spans="3:3" ht="18" x14ac:dyDescent="0.25">
      <c r="C55" s="33"/>
    </row>
    <row r="56" spans="3:3" ht="18" x14ac:dyDescent="0.25">
      <c r="C56" s="34"/>
    </row>
    <row r="57" spans="3:3" ht="18" x14ac:dyDescent="0.25">
      <c r="C57" s="35"/>
    </row>
    <row r="58" spans="3:3" ht="18" x14ac:dyDescent="0.25">
      <c r="C58" s="35"/>
    </row>
    <row r="59" spans="3:3" ht="18" x14ac:dyDescent="0.25">
      <c r="C59" s="35"/>
    </row>
    <row r="60" spans="3:3" ht="18.75" thickBot="1" x14ac:dyDescent="0.3">
      <c r="C60" s="36"/>
    </row>
    <row r="61" spans="3:3" ht="18" x14ac:dyDescent="0.25">
      <c r="C61" s="37"/>
    </row>
    <row r="62" spans="3:3" ht="18" x14ac:dyDescent="0.25">
      <c r="C62" s="38"/>
    </row>
    <row r="63" spans="3:3" ht="18" x14ac:dyDescent="0.25">
      <c r="C63" s="38"/>
    </row>
    <row r="64" spans="3:3" ht="18" x14ac:dyDescent="0.25">
      <c r="C64" s="38"/>
    </row>
    <row r="65" spans="3:3" ht="18" x14ac:dyDescent="0.25">
      <c r="C65" s="38"/>
    </row>
    <row r="66" spans="3:3" ht="18" x14ac:dyDescent="0.25">
      <c r="C66" s="39"/>
    </row>
    <row r="67" spans="3:3" ht="18" x14ac:dyDescent="0.25">
      <c r="C67" s="39"/>
    </row>
    <row r="68" spans="3:3" ht="18" x14ac:dyDescent="0.25">
      <c r="C68" s="39"/>
    </row>
    <row r="69" spans="3:3" ht="18" x14ac:dyDescent="0.25">
      <c r="C69" s="39"/>
    </row>
    <row r="70" spans="3:3" ht="18" x14ac:dyDescent="0.25">
      <c r="C70" s="39"/>
    </row>
    <row r="71" spans="3:3" ht="18" x14ac:dyDescent="0.25">
      <c r="C71" s="40"/>
    </row>
    <row r="72" spans="3:3" ht="18" x14ac:dyDescent="0.25">
      <c r="C72" s="39"/>
    </row>
    <row r="73" spans="3:3" ht="18" x14ac:dyDescent="0.25">
      <c r="C73" s="39"/>
    </row>
    <row r="74" spans="3:3" ht="18" x14ac:dyDescent="0.25">
      <c r="C74" s="39"/>
    </row>
    <row r="75" spans="3:3" ht="18" x14ac:dyDescent="0.25">
      <c r="C75" s="39"/>
    </row>
    <row r="76" spans="3:3" ht="18" x14ac:dyDescent="0.25">
      <c r="C76" s="39"/>
    </row>
    <row r="77" spans="3:3" ht="18" x14ac:dyDescent="0.25">
      <c r="C77" s="39"/>
    </row>
    <row r="78" spans="3:3" ht="18" x14ac:dyDescent="0.25">
      <c r="C78" s="39"/>
    </row>
    <row r="79" spans="3:3" ht="18" x14ac:dyDescent="0.25">
      <c r="C79" s="38"/>
    </row>
    <row r="80" spans="3:3" ht="18" x14ac:dyDescent="0.25">
      <c r="C80" s="38"/>
    </row>
    <row r="81" spans="3:3" ht="18" x14ac:dyDescent="0.25">
      <c r="C81" s="38"/>
    </row>
    <row r="82" spans="3:3" ht="18" x14ac:dyDescent="0.25">
      <c r="C82" s="38"/>
    </row>
    <row r="83" spans="3:3" ht="18" x14ac:dyDescent="0.25">
      <c r="C83" s="38"/>
    </row>
    <row r="84" spans="3:3" ht="18" x14ac:dyDescent="0.25">
      <c r="C84" s="38"/>
    </row>
    <row r="85" spans="3:3" ht="18" x14ac:dyDescent="0.25">
      <c r="C85" s="41"/>
    </row>
    <row r="86" spans="3:3" ht="18" x14ac:dyDescent="0.25">
      <c r="C86" s="38"/>
    </row>
    <row r="87" spans="3:3" ht="18" x14ac:dyDescent="0.25">
      <c r="C87" s="38"/>
    </row>
    <row r="88" spans="3:3" ht="18.75" thickBot="1" x14ac:dyDescent="0.3">
      <c r="C88" s="42"/>
    </row>
    <row r="89" spans="3:3" ht="18" x14ac:dyDescent="0.25">
      <c r="C89" s="43"/>
    </row>
    <row r="90" spans="3:3" ht="18" x14ac:dyDescent="0.25">
      <c r="C90" s="39"/>
    </row>
    <row r="91" spans="3:3" ht="18" x14ac:dyDescent="0.25">
      <c r="C91" s="39"/>
    </row>
    <row r="92" spans="3:3" ht="18" x14ac:dyDescent="0.25">
      <c r="C92" s="39"/>
    </row>
    <row r="93" spans="3:3" ht="18" x14ac:dyDescent="0.25">
      <c r="C93" s="39"/>
    </row>
    <row r="94" spans="3:3" ht="18.75" thickBot="1" x14ac:dyDescent="0.3">
      <c r="C94" s="44"/>
    </row>
    <row r="99" spans="2:3" x14ac:dyDescent="0.25">
      <c r="B99" t="s">
        <v>291</v>
      </c>
      <c r="C99" t="s">
        <v>292</v>
      </c>
    </row>
    <row r="100" spans="2:3" x14ac:dyDescent="0.25">
      <c r="B100" s="20">
        <v>1167</v>
      </c>
      <c r="C100" s="13" t="s">
        <v>293</v>
      </c>
    </row>
    <row r="101" spans="2:3" ht="30" x14ac:dyDescent="0.25">
      <c r="B101" s="20">
        <v>1131</v>
      </c>
      <c r="C101" s="13" t="s">
        <v>294</v>
      </c>
    </row>
    <row r="102" spans="2:3" x14ac:dyDescent="0.25">
      <c r="B102" s="20">
        <v>1177</v>
      </c>
      <c r="C102" s="13" t="s">
        <v>295</v>
      </c>
    </row>
    <row r="103" spans="2:3" ht="30" x14ac:dyDescent="0.25">
      <c r="B103" s="20">
        <v>1094</v>
      </c>
      <c r="C103" s="13" t="s">
        <v>296</v>
      </c>
    </row>
    <row r="104" spans="2:3" x14ac:dyDescent="0.25">
      <c r="B104" s="20">
        <v>1128</v>
      </c>
      <c r="C104" s="13" t="s">
        <v>297</v>
      </c>
    </row>
    <row r="105" spans="2:3" ht="30" x14ac:dyDescent="0.25">
      <c r="B105" s="20">
        <v>1095</v>
      </c>
      <c r="C105" s="13" t="s">
        <v>298</v>
      </c>
    </row>
    <row r="106" spans="2:3" ht="30" x14ac:dyDescent="0.25">
      <c r="B106" s="20">
        <v>1129</v>
      </c>
      <c r="C106" s="13" t="s">
        <v>299</v>
      </c>
    </row>
    <row r="107" spans="2:3" ht="45" x14ac:dyDescent="0.25">
      <c r="B107" s="20">
        <v>1120</v>
      </c>
      <c r="C107" s="13" t="s">
        <v>300</v>
      </c>
    </row>
    <row r="108" spans="2:3" x14ac:dyDescent="0.25">
      <c r="B108" s="19"/>
    </row>
    <row r="109" spans="2:3" x14ac:dyDescent="0.25">
      <c r="B109" s="19"/>
    </row>
    <row r="117" spans="2:3" x14ac:dyDescent="0.25">
      <c r="B117" t="s">
        <v>301</v>
      </c>
    </row>
    <row r="118" spans="2:3" x14ac:dyDescent="0.25">
      <c r="B118" t="s">
        <v>302</v>
      </c>
      <c r="C118" t="s">
        <v>303</v>
      </c>
    </row>
    <row r="119" spans="2:3" x14ac:dyDescent="0.25">
      <c r="B119" t="s">
        <v>304</v>
      </c>
      <c r="C119" t="s">
        <v>305</v>
      </c>
    </row>
    <row r="120" spans="2:3" x14ac:dyDescent="0.25">
      <c r="B120" t="s">
        <v>306</v>
      </c>
      <c r="C120" t="s">
        <v>307</v>
      </c>
    </row>
    <row r="121" spans="2:3" x14ac:dyDescent="0.25">
      <c r="B121" t="s">
        <v>5</v>
      </c>
      <c r="C121" t="s">
        <v>308</v>
      </c>
    </row>
    <row r="122" spans="2:3" x14ac:dyDescent="0.25">
      <c r="B122" t="s">
        <v>309</v>
      </c>
      <c r="C122" t="s">
        <v>310</v>
      </c>
    </row>
    <row r="123" spans="2:3" x14ac:dyDescent="0.25">
      <c r="B123" t="s">
        <v>311</v>
      </c>
      <c r="C123" t="s">
        <v>312</v>
      </c>
    </row>
    <row r="124" spans="2:3" x14ac:dyDescent="0.25">
      <c r="B124" t="s">
        <v>313</v>
      </c>
      <c r="C124" t="s">
        <v>314</v>
      </c>
    </row>
    <row r="125" spans="2:3" x14ac:dyDescent="0.25">
      <c r="B125" t="s">
        <v>315</v>
      </c>
      <c r="C125" t="s">
        <v>316</v>
      </c>
    </row>
    <row r="126" spans="2:3" x14ac:dyDescent="0.25">
      <c r="B126" t="s">
        <v>317</v>
      </c>
      <c r="C126" t="s">
        <v>318</v>
      </c>
    </row>
    <row r="127" spans="2:3" x14ac:dyDescent="0.25">
      <c r="B127" t="s">
        <v>319</v>
      </c>
      <c r="C127" t="s">
        <v>320</v>
      </c>
    </row>
    <row r="128" spans="2:3" x14ac:dyDescent="0.25">
      <c r="B128" t="s">
        <v>321</v>
      </c>
      <c r="C128" t="s">
        <v>322</v>
      </c>
    </row>
    <row r="129" spans="2:3" x14ac:dyDescent="0.25">
      <c r="B129" t="s">
        <v>323</v>
      </c>
      <c r="C129" t="s">
        <v>324</v>
      </c>
    </row>
    <row r="130" spans="2:3" x14ac:dyDescent="0.25">
      <c r="B130" t="s">
        <v>325</v>
      </c>
      <c r="C130" t="s">
        <v>326</v>
      </c>
    </row>
    <row r="131" spans="2:3" x14ac:dyDescent="0.25">
      <c r="B131" t="s">
        <v>327</v>
      </c>
      <c r="C131" t="s">
        <v>328</v>
      </c>
    </row>
    <row r="132" spans="2:3" x14ac:dyDescent="0.25">
      <c r="B132" t="s">
        <v>329</v>
      </c>
      <c r="C132" t="s">
        <v>330</v>
      </c>
    </row>
    <row r="133" spans="2:3" x14ac:dyDescent="0.25">
      <c r="B133" t="s">
        <v>331</v>
      </c>
      <c r="C133" t="s">
        <v>332</v>
      </c>
    </row>
    <row r="134" spans="2:3" x14ac:dyDescent="0.25">
      <c r="B134" t="s">
        <v>333</v>
      </c>
      <c r="C134" t="s">
        <v>334</v>
      </c>
    </row>
    <row r="135" spans="2:3" x14ac:dyDescent="0.25">
      <c r="B135" t="s">
        <v>335</v>
      </c>
      <c r="C135" t="s">
        <v>336</v>
      </c>
    </row>
    <row r="136" spans="2:3" x14ac:dyDescent="0.25">
      <c r="B136" t="s">
        <v>337</v>
      </c>
      <c r="C136" t="s">
        <v>338</v>
      </c>
    </row>
    <row r="137" spans="2:3" x14ac:dyDescent="0.25">
      <c r="B137" t="s">
        <v>339</v>
      </c>
      <c r="C137" t="s">
        <v>340</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1C9DC6DDCD7DD4D92CCDF53429BEA06" ma:contentTypeVersion="11" ma:contentTypeDescription="Crear nuevo documento." ma:contentTypeScope="" ma:versionID="2c3b74acbd91d5dde9784bb155c6019d">
  <xsd:schema xmlns:xsd="http://www.w3.org/2001/XMLSchema" xmlns:xs="http://www.w3.org/2001/XMLSchema" xmlns:p="http://schemas.microsoft.com/office/2006/metadata/properties" xmlns:ns3="c1826863-5017-44c2-9304-1eeb3b5bb9f3" xmlns:ns4="50419169-e8cf-4433-bc55-ee5d9a5f6bdb" targetNamespace="http://schemas.microsoft.com/office/2006/metadata/properties" ma:root="true" ma:fieldsID="170cbd9c7b756ead7cd6a00be25a3a53" ns3:_="" ns4:_="">
    <xsd:import namespace="c1826863-5017-44c2-9304-1eeb3b5bb9f3"/>
    <xsd:import namespace="50419169-e8cf-4433-bc55-ee5d9a5f6bd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26863-5017-44c2-9304-1eeb3b5bb9f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419169-e8cf-4433-bc55-ee5d9a5f6bd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51DB9-E127-49D6-BED0-4B862D418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826863-5017-44c2-9304-1eeb3b5bb9f3"/>
    <ds:schemaRef ds:uri="50419169-e8cf-4433-bc55-ee5d9a5f6b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007BFF-5179-4B53-8025-AD3F41945D41}">
  <ds:schemaRefs>
    <ds:schemaRef ds:uri="c1826863-5017-44c2-9304-1eeb3b5bb9f3"/>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50419169-e8cf-4433-bc55-ee5d9a5f6bdb"/>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B54B7D0-8CE2-4DD3-AEE7-B00B80FE81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18</vt:i4>
      </vt:variant>
    </vt:vector>
  </HeadingPairs>
  <TitlesOfParts>
    <vt:vector size="21" baseType="lpstr">
      <vt:lpstr>PLAN GESTION POR PROCESO</vt:lpstr>
      <vt:lpstr>Hoja2</vt:lpstr>
      <vt:lpstr>Hoja4</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Arcadio Sarmiento Ramirez</cp:lastModifiedBy>
  <cp:revision/>
  <dcterms:created xsi:type="dcterms:W3CDTF">2016-04-29T15:58:00Z</dcterms:created>
  <dcterms:modified xsi:type="dcterms:W3CDTF">2020-02-25T17:12:16Z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0x010100B1C9DC6DDCD7DD4D92CCDF53429BEA06</vt:lpwstr>
  </property>
</Properties>
</file>