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InkAnnotation="0"/>
  <mc:AlternateContent xmlns:mc="http://schemas.openxmlformats.org/markup-compatibility/2006">
    <mc:Choice Requires="x15">
      <x15ac:absPath xmlns:x15ac="http://schemas.microsoft.com/office/spreadsheetml/2010/11/ac" url="C:\Users\lizeth.gonzalez\Documents\Transparencia\Política Pública de Transparencia\Documentos Finales\Versión Final\"/>
    </mc:Choice>
  </mc:AlternateContent>
  <xr:revisionPtr revIDLastSave="0" documentId="13_ncr:1_{44F288BF-ADE2-4F3E-818A-7C51EDECFD6E}" xr6:coauthVersionLast="36" xr6:coauthVersionMax="36" xr10:uidLastSave="{00000000-0000-0000-0000-000000000000}"/>
  <bookViews>
    <workbookView xWindow="0" yWindow="0" windowWidth="15360" windowHeight="7395" tabRatio="680" xr2:uid="{00000000-000D-0000-FFFF-FFFF00000000}"/>
  </bookViews>
  <sheets>
    <sheet name="Plan de acción" sheetId="1" r:id="rId1"/>
    <sheet name="Desplegables" sheetId="2" state="hidden" r:id="rId2"/>
  </sheets>
  <externalReferences>
    <externalReference r:id="rId3"/>
  </externalReferences>
  <definedNames>
    <definedName name="_xlnm._FilterDatabase" localSheetId="0" hidden="1">'Plan de acción'!$A$15:$CN$119</definedName>
    <definedName name="Ambiente">Desplegables!$F$29:$F$31</definedName>
    <definedName name="CulturaRecreaciónyDeporte">Desplegables!$F$24:$F$28</definedName>
    <definedName name="DesarrolloEconómicoIndustriayTurismo">Desplegables!$F$16:$F$18</definedName>
    <definedName name="Educación">Desplegables!$F$19:$F$20</definedName>
    <definedName name="GestiónJurídica">Desplegables!$F$11</definedName>
    <definedName name="GestiónPública">Desplegables!$F$3:$F$4</definedName>
    <definedName name="Gobierno">Desplegables!$F$5:$F$8</definedName>
    <definedName name="Hábitat">Desplegables!$F$37:$F$42</definedName>
    <definedName name="Hacienda">Desplegables!$F$12:$F$14</definedName>
    <definedName name="IntegraciónSocial">Desplegables!$F$23</definedName>
    <definedName name="Movilidad">Desplegables!$F$32:$F$36</definedName>
    <definedName name="Salud">Desplegables!$F$21:$F$22</definedName>
    <definedName name="SeguridadConvivenciayJusticia">Desplegables!$F$9:$F$10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D82" i="1" l="1"/>
  <c r="CD91" i="1" l="1"/>
  <c r="CD17" i="1" l="1"/>
  <c r="CD18" i="1"/>
  <c r="CD19" i="1"/>
  <c r="CD20" i="1"/>
  <c r="CD21" i="1"/>
  <c r="CD22" i="1"/>
  <c r="CD24" i="1"/>
  <c r="CD25" i="1"/>
  <c r="CD26" i="1"/>
  <c r="CD27" i="1"/>
  <c r="CD28" i="1"/>
  <c r="CD29" i="1"/>
  <c r="CD30" i="1"/>
  <c r="CD31" i="1"/>
  <c r="CD32" i="1"/>
  <c r="CD33" i="1"/>
  <c r="CD34" i="1"/>
  <c r="CD35" i="1"/>
  <c r="CD36" i="1"/>
  <c r="CD38" i="1"/>
  <c r="CD39" i="1"/>
  <c r="CD40" i="1"/>
  <c r="CD41" i="1"/>
  <c r="CD42" i="1"/>
  <c r="CD43" i="1"/>
  <c r="CD44" i="1"/>
  <c r="CD45" i="1"/>
  <c r="CD46" i="1"/>
  <c r="CD48" i="1"/>
  <c r="CD50" i="1"/>
  <c r="CD51" i="1"/>
  <c r="CD52" i="1"/>
  <c r="CD53" i="1"/>
  <c r="CD55" i="1"/>
  <c r="CD56" i="1"/>
  <c r="CD58" i="1"/>
  <c r="CD59" i="1"/>
  <c r="CD60" i="1"/>
  <c r="CD61" i="1"/>
  <c r="CD62" i="1"/>
  <c r="CD64" i="1"/>
  <c r="CD65" i="1"/>
  <c r="CD68" i="1"/>
  <c r="CD69" i="1"/>
  <c r="CD70" i="1"/>
  <c r="CD71" i="1"/>
  <c r="CD72" i="1"/>
  <c r="CD74" i="1"/>
  <c r="CD75" i="1"/>
  <c r="CD76" i="1"/>
  <c r="CD77" i="1"/>
  <c r="CD78" i="1"/>
  <c r="CD79" i="1"/>
  <c r="CD80" i="1"/>
  <c r="CD81" i="1"/>
  <c r="CD84" i="1"/>
  <c r="CD85" i="1"/>
  <c r="CD86" i="1"/>
  <c r="CD87" i="1"/>
  <c r="CD89" i="1"/>
  <c r="CD90" i="1"/>
  <c r="CD92" i="1"/>
  <c r="CD94" i="1"/>
  <c r="CD96" i="1"/>
  <c r="CD97" i="1"/>
  <c r="CD99" i="1"/>
  <c r="CD100" i="1"/>
  <c r="CD101" i="1"/>
  <c r="CD102" i="1"/>
  <c r="CD104" i="1"/>
  <c r="CD105" i="1"/>
  <c r="CD106" i="1"/>
  <c r="CD107" i="1"/>
  <c r="CD108" i="1"/>
  <c r="CD109" i="1"/>
  <c r="CD110" i="1"/>
  <c r="CD111" i="1"/>
  <c r="CD112" i="1"/>
  <c r="CD113" i="1"/>
  <c r="CD114" i="1"/>
  <c r="CD115" i="1"/>
  <c r="CD116" i="1"/>
  <c r="CD117" i="1"/>
  <c r="CD118" i="1"/>
  <c r="CD119" i="1"/>
  <c r="N112" i="1" l="1"/>
  <c r="O112" i="1" s="1"/>
  <c r="P112" i="1" s="1"/>
  <c r="Q112" i="1" s="1"/>
  <c r="R112" i="1" s="1"/>
  <c r="S112" i="1" s="1"/>
  <c r="T112" i="1" s="1"/>
  <c r="U112" i="1" s="1"/>
  <c r="V112" i="1" s="1"/>
  <c r="W112" i="1" s="1"/>
  <c r="X112" i="1" s="1"/>
  <c r="N108" i="1"/>
  <c r="O108" i="1" s="1"/>
  <c r="P108" i="1" s="1"/>
  <c r="Q108" i="1" s="1"/>
  <c r="R108" i="1" s="1"/>
  <c r="S108" i="1" s="1"/>
  <c r="T108" i="1" s="1"/>
  <c r="U108" i="1" s="1"/>
  <c r="V108" i="1" s="1"/>
  <c r="W108" i="1" s="1"/>
  <c r="X108" i="1" s="1"/>
  <c r="N107" i="1"/>
  <c r="O107" i="1" s="1"/>
  <c r="P107" i="1" s="1"/>
  <c r="Q107" i="1" s="1"/>
  <c r="R107" i="1" s="1"/>
  <c r="S107" i="1" s="1"/>
  <c r="T107" i="1" s="1"/>
  <c r="U107" i="1" s="1"/>
  <c r="V107" i="1" s="1"/>
  <c r="W107" i="1" s="1"/>
  <c r="X107" i="1" s="1"/>
  <c r="N106" i="1"/>
  <c r="O106" i="1" s="1"/>
  <c r="P106" i="1" s="1"/>
  <c r="Q106" i="1" s="1"/>
  <c r="R106" i="1" s="1"/>
  <c r="S106" i="1" s="1"/>
  <c r="T106" i="1" s="1"/>
  <c r="U106" i="1" s="1"/>
  <c r="V106" i="1" s="1"/>
  <c r="W106" i="1" s="1"/>
  <c r="X106" i="1" s="1"/>
  <c r="N105" i="1"/>
  <c r="O105" i="1" s="1"/>
  <c r="P105" i="1" s="1"/>
  <c r="Q105" i="1" s="1"/>
  <c r="R105" i="1" s="1"/>
  <c r="S105" i="1" s="1"/>
  <c r="T105" i="1" s="1"/>
  <c r="U105" i="1" s="1"/>
  <c r="V105" i="1" s="1"/>
  <c r="W105" i="1" s="1"/>
  <c r="X105" i="1" s="1"/>
  <c r="BD103" i="1"/>
  <c r="BD83" i="1"/>
  <c r="BD54" i="1"/>
  <c r="CD88" i="1" l="1"/>
  <c r="BA57" i="1"/>
  <c r="AV57" i="1"/>
  <c r="CD73" i="1" l="1"/>
  <c r="CD103" i="1"/>
  <c r="CD23" i="1"/>
  <c r="CD83" i="1"/>
  <c r="CD49" i="1"/>
  <c r="CD93" i="1"/>
  <c r="CD54" i="1"/>
  <c r="CD16" i="1"/>
  <c r="CD57" i="1" l="1"/>
  <c r="BA61" i="1" l="1"/>
  <c r="AX65" i="1" l="1"/>
  <c r="BA65" i="1"/>
  <c r="BD65" i="1"/>
  <c r="BD95" i="1" l="1"/>
  <c r="BD67" i="1"/>
  <c r="BA66" i="1"/>
  <c r="BD66" i="1" l="1"/>
  <c r="CD95" i="1" l="1"/>
  <c r="CD67" i="1"/>
  <c r="N113" i="1"/>
  <c r="O113" i="1" s="1"/>
  <c r="P113" i="1" s="1"/>
  <c r="Q113" i="1" s="1"/>
  <c r="R113" i="1" s="1"/>
  <c r="S113" i="1" s="1"/>
  <c r="T113" i="1" s="1"/>
  <c r="U113" i="1" s="1"/>
  <c r="V113" i="1" s="1"/>
  <c r="W113" i="1" s="1"/>
  <c r="X113" i="1" s="1"/>
  <c r="N111" i="1"/>
  <c r="O111" i="1" s="1"/>
  <c r="P111" i="1" s="1"/>
  <c r="Q111" i="1" s="1"/>
  <c r="R111" i="1" s="1"/>
  <c r="S111" i="1" s="1"/>
  <c r="T111" i="1" s="1"/>
  <c r="U111" i="1" s="1"/>
  <c r="V111" i="1" s="1"/>
  <c r="W111" i="1" s="1"/>
  <c r="X111" i="1" s="1"/>
  <c r="N110" i="1"/>
  <c r="O110" i="1" s="1"/>
  <c r="P110" i="1" s="1"/>
  <c r="Q110" i="1" s="1"/>
  <c r="R110" i="1" s="1"/>
  <c r="S110" i="1" s="1"/>
  <c r="T110" i="1" s="1"/>
  <c r="U110" i="1" s="1"/>
  <c r="V110" i="1" s="1"/>
  <c r="W110" i="1" s="1"/>
  <c r="X110" i="1" s="1"/>
  <c r="N109" i="1"/>
  <c r="O109" i="1" s="1"/>
  <c r="P109" i="1" s="1"/>
  <c r="Q109" i="1" s="1"/>
  <c r="R109" i="1" s="1"/>
  <c r="S109" i="1" s="1"/>
  <c r="T109" i="1" s="1"/>
  <c r="U109" i="1" s="1"/>
  <c r="V109" i="1" s="1"/>
  <c r="W109" i="1" s="1"/>
  <c r="X109" i="1" s="1"/>
  <c r="N104" i="1"/>
  <c r="O104" i="1" s="1"/>
  <c r="P104" i="1" s="1"/>
  <c r="Q104" i="1" s="1"/>
  <c r="R104" i="1" s="1"/>
  <c r="S104" i="1" s="1"/>
  <c r="T104" i="1" s="1"/>
  <c r="U104" i="1" s="1"/>
  <c r="V104" i="1" s="1"/>
  <c r="W104" i="1" s="1"/>
  <c r="X104" i="1" s="1"/>
  <c r="CD63" i="1" l="1"/>
  <c r="CD66" i="1"/>
  <c r="BD56" i="1" l="1"/>
  <c r="BA56" i="1"/>
  <c r="AX56" i="1"/>
  <c r="CD98" i="1" l="1"/>
  <c r="BD98" i="1"/>
  <c r="BA37" i="1"/>
  <c r="CD37" i="1" l="1"/>
  <c r="BD37" i="1"/>
  <c r="CD47" i="1" l="1"/>
  <c r="AM110" i="1"/>
  <c r="AN110" i="1" s="1"/>
  <c r="AO110" i="1" s="1"/>
  <c r="AP110" i="1" s="1"/>
  <c r="AQ110" i="1" s="1"/>
  <c r="AR110" i="1" s="1"/>
  <c r="AS110" i="1" s="1"/>
  <c r="AT110" i="1" s="1"/>
  <c r="AU110" i="1" s="1"/>
  <c r="AV110" i="1" l="1"/>
</calcChain>
</file>

<file path=xl/sharedStrings.xml><?xml version="1.0" encoding="utf-8"?>
<sst xmlns="http://schemas.openxmlformats.org/spreadsheetml/2006/main" count="2965" uniqueCount="760">
  <si>
    <t>Documento CONPES Distrital No:</t>
  </si>
  <si>
    <t>Fecha de aprobación:</t>
  </si>
  <si>
    <t>Fecha de actualización:</t>
  </si>
  <si>
    <t>Fecha de corte de seguimiento:</t>
  </si>
  <si>
    <t>Sector líder:</t>
  </si>
  <si>
    <t>Entidad líder:</t>
  </si>
  <si>
    <t>Sector correponsable 1:</t>
  </si>
  <si>
    <t>Entidad 1:</t>
  </si>
  <si>
    <t>Sector correponsable 2:</t>
  </si>
  <si>
    <t>Entidad 2:</t>
  </si>
  <si>
    <t>Sector correponsable 3:</t>
  </si>
  <si>
    <t>Objetivo específico</t>
  </si>
  <si>
    <t>Importancia relativa  del objetivo especifico
(%)</t>
  </si>
  <si>
    <t>Indicadores de resultado</t>
  </si>
  <si>
    <t>Indicadores de producto</t>
  </si>
  <si>
    <t>Tiempos de ejecución</t>
  </si>
  <si>
    <t>Metas anuales de 
producto</t>
  </si>
  <si>
    <t>Meta de producto Final</t>
  </si>
  <si>
    <t>Costos y recursos disponibles</t>
  </si>
  <si>
    <t>Responsable de la ejecución</t>
  </si>
  <si>
    <t>Resultado esperado</t>
  </si>
  <si>
    <t>Importancia relativa  del indicador de resultado
(%)</t>
  </si>
  <si>
    <t>Nombre del indicador de resultado</t>
  </si>
  <si>
    <t>Fórmula del indicador de resultado</t>
  </si>
  <si>
    <t>Tipo de anualización</t>
  </si>
  <si>
    <t>Indicador del PDD</t>
  </si>
  <si>
    <t>Línea base</t>
  </si>
  <si>
    <t>Metas anuales de resultado</t>
  </si>
  <si>
    <t>Producto esperado</t>
  </si>
  <si>
    <t>Ponderación relativa del producto
(%)</t>
  </si>
  <si>
    <t xml:space="preserve">Nombre indicador de producto </t>
  </si>
  <si>
    <t>Fórmula del indicador de producto</t>
  </si>
  <si>
    <t>Fecha de inicio</t>
  </si>
  <si>
    <t>Fecha de finalización</t>
  </si>
  <si>
    <t>Costo total</t>
  </si>
  <si>
    <t xml:space="preserve">Sector </t>
  </si>
  <si>
    <t>Entidad responsable</t>
  </si>
  <si>
    <t>Dirección/Subdirección/Grupo/Unidad</t>
  </si>
  <si>
    <t>Persona de contacto</t>
  </si>
  <si>
    <t>Teléfono</t>
  </si>
  <si>
    <t>Correo electrónico</t>
  </si>
  <si>
    <t>Valor</t>
  </si>
  <si>
    <t>Año</t>
  </si>
  <si>
    <t>Meta 2018</t>
  </si>
  <si>
    <t>Meta 2019</t>
  </si>
  <si>
    <t>Meta 2020</t>
  </si>
  <si>
    <t>Meta 2021</t>
  </si>
  <si>
    <t>Meta 2022</t>
  </si>
  <si>
    <t>Meta 2023</t>
  </si>
  <si>
    <t>Meta 2024</t>
  </si>
  <si>
    <t>Meta 2025</t>
  </si>
  <si>
    <t>Meta 2026</t>
  </si>
  <si>
    <t>Meta 2027</t>
  </si>
  <si>
    <t>Meta 2028</t>
  </si>
  <si>
    <t>Costo</t>
  </si>
  <si>
    <t>Recurso disponible.</t>
  </si>
  <si>
    <t>Fuente de financiación</t>
  </si>
  <si>
    <t>Recurso disponible</t>
  </si>
  <si>
    <t>1. Avanzar hacia el gobierno abierto a través de la implementación de medidas de transparencia en la gestión pública para garantizar el derecho de acceso a la información, la participación y colaboración ciudadana como pilares para la generación de valor público.</t>
  </si>
  <si>
    <t>Línea de Procesos de Información</t>
  </si>
  <si>
    <t>Creciente</t>
  </si>
  <si>
    <t>No</t>
  </si>
  <si>
    <t>Gestión Pública</t>
  </si>
  <si>
    <t>Secretaría General</t>
  </si>
  <si>
    <t xml:space="preserve">Dirección Distrital de Archivo de Bogotá/ Subdirección del sistema Distrital de Archivos </t>
  </si>
  <si>
    <t xml:space="preserve">Julio Alberto Parra </t>
  </si>
  <si>
    <t>japarra@alcaldiabogota.gov.co</t>
  </si>
  <si>
    <t>-</t>
  </si>
  <si>
    <t>Línea de Poblacionales</t>
  </si>
  <si>
    <t>Suma</t>
  </si>
  <si>
    <t>Inversión</t>
  </si>
  <si>
    <t>Gobierno</t>
  </si>
  <si>
    <t>2 41 79 00</t>
  </si>
  <si>
    <t xml:space="preserve">Funcionamiento
</t>
  </si>
  <si>
    <t>Alta Consejería para los Derechos de las Víctimas, la Paz y la Reconciliación</t>
  </si>
  <si>
    <t xml:space="preserve">Jose Luis López </t>
  </si>
  <si>
    <t>Tel3125226045</t>
  </si>
  <si>
    <t>jllopez@alcaldiabogota.gov.co</t>
  </si>
  <si>
    <t>Constante</t>
  </si>
  <si>
    <t>Dirección Distrital de Desarrollo Institucional</t>
  </si>
  <si>
    <t>Insituto Distrital de la Participación y Acción Comunal - IDPAC</t>
  </si>
  <si>
    <t>Subdirección de Promoción de la Participación</t>
  </si>
  <si>
    <t>Arturo Arias Villas</t>
  </si>
  <si>
    <t>aarias@participacionbogota.gov.co</t>
  </si>
  <si>
    <t>GestiónPública</t>
  </si>
  <si>
    <t>SeguridadConvivenciayJusticia</t>
  </si>
  <si>
    <t>Secretaría de Seguridad, Convivencia y Justicia</t>
  </si>
  <si>
    <t>Planeación</t>
  </si>
  <si>
    <t>Subsecretaria de Planeación de la Inversión
Dirección de Planeación</t>
  </si>
  <si>
    <t xml:space="preserve">María Alejandra Botiva
Nancy Elizabeth Moreno Segura
</t>
  </si>
  <si>
    <t>3358000 Ext: 8605 / 8971</t>
  </si>
  <si>
    <t>mbotiva@sdp.gov.co
nmoreno@sdp.gov.co</t>
  </si>
  <si>
    <t>Sí</t>
  </si>
  <si>
    <t>Fondo de Prestaciones Económicas, Cesantías y Pensiones FONCEP</t>
  </si>
  <si>
    <t>Secretaría Distrital de Salud</t>
  </si>
  <si>
    <t>Veeduría Distrital</t>
  </si>
  <si>
    <t>2. Lograr una cultura sostenible de integridad en los servidores públicos y la ciudadanía para generar apropiación de lo público.</t>
  </si>
  <si>
    <t>Educación</t>
  </si>
  <si>
    <t>Secretaría de Educación</t>
  </si>
  <si>
    <t>Subsecretaría de Integración Interinstitucional / Dirección de Participación y Relaciones Interinstitucionales</t>
  </si>
  <si>
    <t>Isabel Fernándes</t>
  </si>
  <si>
    <t>3241000 Ext 2249</t>
  </si>
  <si>
    <t>ifernandes@educacionbogota.gov.co</t>
  </si>
  <si>
    <t>IntegraciónSocial</t>
  </si>
  <si>
    <t>Secretaría Distrital de Integración Social</t>
  </si>
  <si>
    <t>Carine Pening Gaviria
Elizabeth Cortés Rojas</t>
  </si>
  <si>
    <t>3279797 Ext. 1208
3279797 Ext. 1264</t>
  </si>
  <si>
    <t>cpening@sdis.gov.co
ecortes@sdis.gov.co</t>
  </si>
  <si>
    <t>Transmilenio S.A.</t>
  </si>
  <si>
    <t>Unidad Administrativa Especial de Rehabilitación y Mantenimiento Vial</t>
  </si>
  <si>
    <t>Instituto de Desarrollo Urbano 
IDU</t>
  </si>
  <si>
    <t>DIRECCIÓN DISTRITAL DE DOCTRINA Y ASUNTOS NORMATIVOS</t>
  </si>
  <si>
    <t>Gloria Edith Martínez Sierra</t>
  </si>
  <si>
    <t>gemartinezs@secretariajuridica.gov.co</t>
  </si>
  <si>
    <t>Sumatoria de servidores públicos del Distrito orientados en temas de responsabilidad disciplinaria</t>
  </si>
  <si>
    <t>INVERSIÓN</t>
  </si>
  <si>
    <t>DIRECCIÓN DISTRITAL DE ASUNTOS DISICIPLINARIOS</t>
  </si>
  <si>
    <t>Juan Carlos Leon Alvarado</t>
  </si>
  <si>
    <t>jcleon@secretariajuridica.gov.co</t>
  </si>
  <si>
    <t>Secretaría Jurídica</t>
  </si>
  <si>
    <t>César Mauricio López Alfonso</t>
  </si>
  <si>
    <t>3241000 Ext 4109</t>
  </si>
  <si>
    <t>cmlopeza@educacionbogota.gov.co</t>
  </si>
  <si>
    <t>Por definir</t>
  </si>
  <si>
    <t>Movilidad</t>
  </si>
  <si>
    <t>Dirección de  Seguridad</t>
  </si>
  <si>
    <t xml:space="preserve">David Antonio Camacho Gonzalez </t>
  </si>
  <si>
    <t>2203000
Ext: 2800 - 2801</t>
  </si>
  <si>
    <t>david.camacho@transmilenio.gov.co</t>
  </si>
  <si>
    <t xml:space="preserve">4. Fortalecer las capacidades institucionales en el Distrito Capital para articular procesos y controles institucionales existentes en el sector público, privado y la ciudadanía.
</t>
  </si>
  <si>
    <t>SUBSECRETARIA CORPORATIVA
DIRECCIÓN DE TECNOLOGIAS DE LA INFORMACIÓN Y COMUNICACIONES</t>
  </si>
  <si>
    <t>OSWALDO RAMOS RANEDO
ARLETH SAURITH CONTRERAS</t>
  </si>
  <si>
    <t>(571) 3649090</t>
  </si>
  <si>
    <t>oramos@saludcapital.gov.co
apsaurith@saludcapital.gov.co</t>
  </si>
  <si>
    <t>Hacienda</t>
  </si>
  <si>
    <t>Secretaría Distrital de Hacienda</t>
  </si>
  <si>
    <t>1. Dirección de Informática y Tecnología
2. Dirección de Impuestos de Bogotá</t>
  </si>
  <si>
    <t>1. Luis Feipe Rivera
2. Lisandro Manuel Junco</t>
  </si>
  <si>
    <t>1. 3385940
2. 3385952</t>
  </si>
  <si>
    <t>lrivera@shd.gov.co
ljunco@shd.gov.co</t>
  </si>
  <si>
    <t>Lotería de Bogotá</t>
  </si>
  <si>
    <t>Secretaría Distrital de la Mujer</t>
  </si>
  <si>
    <t>Si</t>
  </si>
  <si>
    <t>LÍNEA DE SEGUIMIENTO</t>
  </si>
  <si>
    <t>SECTORES</t>
  </si>
  <si>
    <t>ENTIDAD</t>
  </si>
  <si>
    <t>Línea de Territorios</t>
  </si>
  <si>
    <t>Línea Ambiental</t>
  </si>
  <si>
    <t>Dpto. Admitivo. del Servicio Civil Dsitrital</t>
  </si>
  <si>
    <t>Línea de Economía</t>
  </si>
  <si>
    <t>Secretaría de Gobierno</t>
  </si>
  <si>
    <t>Dpto Admitivo. de la Defensoría del Espacio Público DADEP</t>
  </si>
  <si>
    <t>GestiónJurídica</t>
  </si>
  <si>
    <t>TIPO DE ACUMULACIÓN</t>
  </si>
  <si>
    <t>Instituto Distrital de la Participación y Acción Comunal IDPAC</t>
  </si>
  <si>
    <t xml:space="preserve">Hacienda </t>
  </si>
  <si>
    <t>Fondo de Prevención y Atención de Emergencias FOPAE</t>
  </si>
  <si>
    <t>DesarrolloEconómicoIndustriayTurismo</t>
  </si>
  <si>
    <t>UAE Cuerpo Oficial de Bomberos de Bogotá</t>
  </si>
  <si>
    <t xml:space="preserve">Educación </t>
  </si>
  <si>
    <t>Decreciente</t>
  </si>
  <si>
    <t>Salud</t>
  </si>
  <si>
    <t>Unidad Administrativa Especial de Catastro Distrital</t>
  </si>
  <si>
    <t>CulturaRecreaciónyDeporte</t>
  </si>
  <si>
    <t>Ambiente</t>
  </si>
  <si>
    <t>Instituto para la economía social IPES</t>
  </si>
  <si>
    <t>Hábitat</t>
  </si>
  <si>
    <t>Instituto Distrital de Turismo</t>
  </si>
  <si>
    <t>Mujer</t>
  </si>
  <si>
    <t>Corporación para el Desarollo y la productividad Bogotá Región</t>
  </si>
  <si>
    <t>Instituto para la Investigación Educativa y el Desarrollo Pedagógico IDEP</t>
  </si>
  <si>
    <t xml:space="preserve">Universidad Distrital Francisco Jose de Caldas </t>
  </si>
  <si>
    <t>Fondo Financiero Distrital de Salud</t>
  </si>
  <si>
    <t>Hospitales (22)</t>
  </si>
  <si>
    <t>Instituto para la Protección de la Niñez y la Juventud IDIPRON</t>
  </si>
  <si>
    <t>Instituto Distrital de Recreación y Deporte IDRD</t>
  </si>
  <si>
    <t>Orquesta Filarmónica de Bogotá</t>
  </si>
  <si>
    <t>Instituto Distrital del Patrimonio Cultural IDPC</t>
  </si>
  <si>
    <t>FUENTE</t>
  </si>
  <si>
    <t>Fundación Gilberto Alzate Avendaño</t>
  </si>
  <si>
    <t>Canal Capital</t>
  </si>
  <si>
    <t>Jardín Botánico "José Celestino Mutis"</t>
  </si>
  <si>
    <t xml:space="preserve">Cooperación </t>
  </si>
  <si>
    <t>Instituto de protección y bienestar animal</t>
  </si>
  <si>
    <t>Crédito</t>
  </si>
  <si>
    <t>Instituto Distrital de Gestión de Riesgos y Cambio Climático IDIGER</t>
  </si>
  <si>
    <t>Fondo de Educación y Seguridad Vial
FONDATT</t>
  </si>
  <si>
    <t>INDICADOR PDD</t>
  </si>
  <si>
    <t>Empresa de Transporte del Tercer Milenio -Transmilenio S.A.</t>
  </si>
  <si>
    <t>Terminal de Transporte S.A.</t>
  </si>
  <si>
    <t>Caja de Vivienda Popular</t>
  </si>
  <si>
    <t>Unidad Administrativa Especial de Servicios Públicos UAESP</t>
  </si>
  <si>
    <t>NIVEL DE TERRITORIALIZACIÓN</t>
  </si>
  <si>
    <t>Empresa de Renovación y Desarrollo Urbano de Bogotá D.C.</t>
  </si>
  <si>
    <t>UPZ</t>
  </si>
  <si>
    <t>Empresa de Acueducto y Alcantarillado de Bogotá EAAB – ESP</t>
  </si>
  <si>
    <t>Localidad</t>
  </si>
  <si>
    <t>Empresa de Telecomunicaciones de Bogotá S.A.ETB - ESP</t>
  </si>
  <si>
    <t>Empresa de Energía de Bogotá S.A. EEB - ESP</t>
  </si>
  <si>
    <t>Sumatoria de campañas en cultura de integridad y apropiación de lo público para servidores(as) públicos(as) a nivel local y distrital desarrolladas</t>
  </si>
  <si>
    <t>Oficina Asesora de Comunicaciones</t>
  </si>
  <si>
    <t>Lina Xiomara González - Jefe Oficina Asesora de Comunicaciones</t>
  </si>
  <si>
    <t>Subsecretaría de Gestión Local</t>
  </si>
  <si>
    <t>Iván Casas Ruiz - Subsecretario de Gestión Local</t>
  </si>
  <si>
    <t>ivan.casas@gobiernobogota.gov.co</t>
  </si>
  <si>
    <t>Sumatoria de auditorias visibles  sobre procesos de contratación de las Alcaldías Locales implementadas</t>
  </si>
  <si>
    <t>Dirección de Tecnologías e Información</t>
  </si>
  <si>
    <t>Sumatoria de auditorías aleatorias sobre procesos de Inspección, Vigilancia y Control adelantado por las autoridades de policía a nivel local implementadas</t>
  </si>
  <si>
    <t>Oficina de Control Interno</t>
  </si>
  <si>
    <t>Lady Johana Medina                       Jefe Oficina de Control Interno</t>
  </si>
  <si>
    <t>lady.medina@gobiernobogota.gov.co</t>
  </si>
  <si>
    <t>Dirección de Tecnologías e Información
Subsecretaría de Gestión Local</t>
  </si>
  <si>
    <t>César Augusto Intriago - Director de Tecnologías e Información
Iván Casas Ruiz - Subsecretario de Gestión Local</t>
  </si>
  <si>
    <t>cesar.intriago@gobiernobogota.gov.co
ivan.casas@gobiernobogota.gov.co</t>
  </si>
  <si>
    <t>Porcentaje de avance en la implementación de la estrategia para fortalecer la transparencia  en los procesos de contratación de los Fondos de Desarrollo local</t>
  </si>
  <si>
    <t>Porcentaje de avance en la implementación de una batería de indicadores sobre la transparencia en la gestión de las Alcaldías Locales.</t>
  </si>
  <si>
    <t xml:space="preserve">Subsecretaria de Politicas de Igualdad </t>
  </si>
  <si>
    <t>mnino@sdmujer.gov.co</t>
  </si>
  <si>
    <t>drodriguez@sdmujer.gov.co</t>
  </si>
  <si>
    <t>Secretaria Distrital de Planeación</t>
  </si>
  <si>
    <t>Alta Consejería TIC</t>
  </si>
  <si>
    <t>Secretaría Distrital del Hábitat</t>
  </si>
  <si>
    <t>Oficina Asesora de Planeacion</t>
  </si>
  <si>
    <t>Pedro Jose Portilla</t>
  </si>
  <si>
    <t>pportilla@desarrolloeconomico.gov.co</t>
  </si>
  <si>
    <t>Avance en el uso de la herramienta móvil para el monitoreo y seguimiento al uso del suelo en Bogotá.</t>
  </si>
  <si>
    <t>Subdirección de Programas y Proyectos</t>
  </si>
  <si>
    <t>Sandra Milena Jimenez Castaño</t>
  </si>
  <si>
    <t>sandra.jimenez@habitatbogota.gov.co</t>
  </si>
  <si>
    <t>Sumatoria de uniformados de la Policía Metropolitana de Bogotá formados en el marco de la estrategia de Mejor Policía</t>
  </si>
  <si>
    <t>Proyecto de Inversión 7512: Prevención y Control del Delito en el Distrito Capital</t>
  </si>
  <si>
    <t>Seguridad Convivencia y Justicia</t>
  </si>
  <si>
    <t>Subsecretaría de Seguridad y Convivencia</t>
  </si>
  <si>
    <t xml:space="preserve">Nathalie Pabon Ayala
Diana Milena Niño  Acosta </t>
  </si>
  <si>
    <t>3779595 ext. 1173 
3115359105</t>
  </si>
  <si>
    <t xml:space="preserve">nathalie.pabon@scj.gov.co 
diana.nino@scj.gov.co </t>
  </si>
  <si>
    <t>Gestión Jurídica</t>
  </si>
  <si>
    <t>Secretaría Jurídica Distrital</t>
  </si>
  <si>
    <t>Organos de control</t>
  </si>
  <si>
    <t>Porcentaje de avance en la en la implementación, estabilización y consolidación del Sistema Integrado de Gestión basado en el Modelo Integrado de Planeación y Gestión</t>
  </si>
  <si>
    <t>NO</t>
  </si>
  <si>
    <t>Secretaría de Cultura</t>
  </si>
  <si>
    <t>Sumatoria de mediciones del Índice Cultural de Transparencia realizadas</t>
  </si>
  <si>
    <t>01_Administracion Central 12- Aporte Ordinario- Otros del Distrito</t>
  </si>
  <si>
    <t>SUBSECRETARIA DE PLANEACION SECTORIAL - DIRECCION DE ANALISIS DE ENTIDADES PUBLICAS</t>
  </si>
  <si>
    <t>HECTOR MARIO RESTREPO - 
ESPERANZA SUARES PICO</t>
  </si>
  <si>
    <t>(571) 3649090
Ext. 9683 - 9435</t>
  </si>
  <si>
    <t>hmrestrepo@saludcapital.gov.co</t>
  </si>
  <si>
    <t>Otros distritos</t>
  </si>
  <si>
    <t>Subdirección de Ecourbanismo y Gestión Ambiental Empresarial</t>
  </si>
  <si>
    <t>Patricia María González Ramírez</t>
  </si>
  <si>
    <t>maria.gonzalez@ambientebogota.gov.co</t>
  </si>
  <si>
    <t>Sumatoria de espacios de formación desarrollados para estudiantes, cabildantes y contralores estudiantiles</t>
  </si>
  <si>
    <t>Sumatoria de mesas públicas del PAE desarrolladas</t>
  </si>
  <si>
    <t>Subsecretaría de Acceso y Permanencia / Dirección de Bienestar Estudiantil</t>
  </si>
  <si>
    <t>Edwin Rodríguez</t>
  </si>
  <si>
    <t>3241000 Ext 3119</t>
  </si>
  <si>
    <t>egrodriguez@educacionbogota.gov.co</t>
  </si>
  <si>
    <t>Isabel Fernandes</t>
  </si>
  <si>
    <t>Porcentaje de avance en la Interoperabilidad en historia clínica y citas médicas parala red pública distrital de salud adscrita</t>
  </si>
  <si>
    <t>Sumatoria de directrices en materia política pública disciplinaria distrital</t>
  </si>
  <si>
    <t>Funcionamiento</t>
  </si>
  <si>
    <t>Dirección</t>
  </si>
  <si>
    <t>Paola Suarez</t>
  </si>
  <si>
    <t>esuarez@serviciocivil.gov.co</t>
  </si>
  <si>
    <t>suma</t>
  </si>
  <si>
    <t>DIRECCIÓN DISTRITAL DE INSPECCIÓN, VIGILANCIA Y CONTROL DE LAS ESAL</t>
  </si>
  <si>
    <t>Andrea Robayo</t>
  </si>
  <si>
    <t>Delegada para la Participación y los Programas Especiales</t>
  </si>
  <si>
    <t>Sumatoria de evaluaciones a la implementación de la metodología para el proceso de rendición de cuentas de la administración distrital y local realizadas</t>
  </si>
  <si>
    <t>Sumatoria de puntos de atención de las entidades distritales evaluados sobre sus condiciones de accesibilidad física y a la información pública</t>
  </si>
  <si>
    <t>Equipo de Transparencia</t>
  </si>
  <si>
    <t>Equipo de comunicaciones</t>
  </si>
  <si>
    <t xml:space="preserve">Sumatoria de Informes de seguimiento preventivo de proyectos estratégicos del Distrito realizados en el CDLCC y en la CRM </t>
  </si>
  <si>
    <t>2016-2017</t>
  </si>
  <si>
    <t>Juan Pablo Jaramillo</t>
  </si>
  <si>
    <t>3813000 ext.3021</t>
  </si>
  <si>
    <t># Mecanismos MDAN / # procesos contractuales con presupuesto superior a un 1 billón de pesos COL</t>
  </si>
  <si>
    <t>Presupuesto de entidad nacional.</t>
  </si>
  <si>
    <t xml:space="preserve">A la fecha no se proyectan recursos para este producto. </t>
  </si>
  <si>
    <t>Empresa Metro de Bogotá S.A.</t>
  </si>
  <si>
    <t>Oficina Asesora Jurídica
Gerencia de Riesgos</t>
  </si>
  <si>
    <t xml:space="preserve">Luisa Fernanda Mora Mora
</t>
  </si>
  <si>
    <t>(051) - 5553333</t>
  </si>
  <si>
    <t>luisa.mora@metrodebogota.gov.co</t>
  </si>
  <si>
    <t>TRANSFERENCIA ORDINARIA</t>
  </si>
  <si>
    <t>Instituto de Desarrollo Urbano</t>
  </si>
  <si>
    <t>isauro.cabrera@idu.gov.co</t>
  </si>
  <si>
    <t>Contrapartida aliados</t>
  </si>
  <si>
    <t>OTROS DISTRITOS</t>
  </si>
  <si>
    <t>Subsecretaría de Servicio a la Ciudadanía</t>
  </si>
  <si>
    <t>3813000 ext 1300</t>
  </si>
  <si>
    <t>fjestupinan@alcaldiabogota.gov.co</t>
  </si>
  <si>
    <t>Porcentaje de avance en optimización de la Guía de Trámites y Servicios del Distrito</t>
  </si>
  <si>
    <t>Porcentaje de avance en la consolidación de la red de gestores(as) de integridad distritales</t>
  </si>
  <si>
    <t>Rodrigo Rojas</t>
  </si>
  <si>
    <t>rarojas@alcaldiabogota.gov.co</t>
  </si>
  <si>
    <t>2.2.5 Proceso de acompañamiento en la implementación de la Cátedra de la paz con enfoque de cultura ciudadana en los colegios, con base en las orientaciones diseñadas por parte de la Secretaría de Educación del Distrito, haciendo énfasis en temáticas relacionadas con transparencia, integridad y no tolerancia con la corrupción.</t>
  </si>
  <si>
    <t xml:space="preserve">4.2.2 Informes de seguimiento preventivo de proyectos estratégicos del Distrito realizados en el Comité Distrital de Lucha Contra la Corrupción (CDLCC) y en la Comisión Regional de Moralización (CRM) </t>
  </si>
  <si>
    <t>Oficina de Planeación / OTICS</t>
  </si>
  <si>
    <t>Rosa Salcedo</t>
  </si>
  <si>
    <t>rsalcedo@serviciocivil.gov.co</t>
  </si>
  <si>
    <t>César Ocampo Caro</t>
  </si>
  <si>
    <t>3813000 ext. 2401</t>
  </si>
  <si>
    <t>cocampoc@alcaldiabogota.gov.co</t>
  </si>
  <si>
    <t>Departamento Administrativo del Servicio Civil Distrital</t>
  </si>
  <si>
    <t xml:space="preserve">Delegado para la Participación y Programas Especiales </t>
  </si>
  <si>
    <t xml:space="preserve">Diego Maldonado </t>
  </si>
  <si>
    <t>3407666 Ext 600</t>
  </si>
  <si>
    <t>dmaldonado@veeduriadistrital.gov.co</t>
  </si>
  <si>
    <t>Delegada para la Atención de Quejas y Reclamos</t>
  </si>
  <si>
    <t>Juan Carlos Rodríguez</t>
  </si>
  <si>
    <t>3407666 Ext  400</t>
  </si>
  <si>
    <t>jrodriguez@veeduriadistrital.gov.co</t>
  </si>
  <si>
    <t>Sumatoria de Observatorios Ciudadanos acompañados técnicamente en la aplicación de las Herramientas de Seguimiento a la Gestión Pública Distrital y Local</t>
  </si>
  <si>
    <t>Delegada para la Contratación</t>
  </si>
  <si>
    <t>Tatiana Mendoza</t>
  </si>
  <si>
    <t>3407666 Ext 500</t>
  </si>
  <si>
    <t xml:space="preserve">tmendoza@veeduriadistrital.gov.co </t>
  </si>
  <si>
    <t>Francy Milena Alba</t>
  </si>
  <si>
    <t>3407666 Ext 230</t>
  </si>
  <si>
    <t>falba@veeduriadistrital.gov.co</t>
  </si>
  <si>
    <t xml:space="preserve">No </t>
  </si>
  <si>
    <t>Delegada para la Eficiencia Administrativa</t>
  </si>
  <si>
    <t>Jasson Cruz</t>
  </si>
  <si>
    <t>3407666 Ext 700</t>
  </si>
  <si>
    <t xml:space="preserve">jcruz@veeduriadistrital.gov.co </t>
  </si>
  <si>
    <t>Equipo de Formación y Capacitación</t>
  </si>
  <si>
    <t>Alexander Aldana</t>
  </si>
  <si>
    <t>3407666 Ext 950</t>
  </si>
  <si>
    <t xml:space="preserve">aaldana@veeduriadistrital.gov.co </t>
  </si>
  <si>
    <t>Proyecto Estratégico LABcapital. Laboratorio de Innovación para la Gestión Pública Distrital</t>
  </si>
  <si>
    <t>Juan Felipe Yepes </t>
  </si>
  <si>
    <t>3407666 Ext 240</t>
  </si>
  <si>
    <t xml:space="preserve">jyepes@veeduriadistrital.gov.co </t>
  </si>
  <si>
    <t xml:space="preserve">Sumatoria de mujeres ciudadanas formadas en  temas  de acceso a informacion de las gestion publica  y procesos de control social </t>
  </si>
  <si>
    <t>Maria Victoria Niño</t>
  </si>
  <si>
    <t>3169001
Ext 1007</t>
  </si>
  <si>
    <t>SI</t>
  </si>
  <si>
    <t xml:space="preserve">Subsecretaria de Politicas de Igualdad  y Dirección de Territorialización </t>
  </si>
  <si>
    <t xml:space="preserve">Maria Victoria Niño 
y
Dora Rodriguez </t>
  </si>
  <si>
    <t>3169001 
Ext 1043</t>
  </si>
  <si>
    <t>Actores economicos capacitados en integridad y cultura de la legalidad y/o anticorrupcion</t>
  </si>
  <si>
    <t>Sumatoria de actores económicos formados en integridad y cultura de la legalidad y/o anticorrupcion</t>
  </si>
  <si>
    <t>Estrategias implementadas para la prevención de prácticas de corrupción</t>
  </si>
  <si>
    <t>Sumatoria de estrategias para la prevención de prácticas de corrupción implementadas</t>
  </si>
  <si>
    <t>Espacios de formación desarrollados con estudiantes, cabildantes y contralores estudiantiles</t>
  </si>
  <si>
    <t>Servidores públicos del distrito orientados en temas de responsabilidad disciplinaria</t>
  </si>
  <si>
    <t>Directrices en materia de política pública disciplinaria distrital formuladas por la Dirección Distrital de Asuntos Disciplinarios</t>
  </si>
  <si>
    <t>(Sumatoria de funcionarios y contratistas que están relacionados en el directorio / Total de funcionarios y contratistas del distrito) *100</t>
  </si>
  <si>
    <t>Directorio Distrital de Empleados Públicos y Contratistas consolidado y publico en SIDEAP</t>
  </si>
  <si>
    <t>Sergio Martínez</t>
  </si>
  <si>
    <t>smartinezm@alcaldiabogota.gov.co</t>
  </si>
  <si>
    <t>Campañas en cultura de integridad y apropiación de lo público para servidores(as) públicos(as) a nivel local y distrital desarrolladas</t>
  </si>
  <si>
    <t>(Sumatoria de proyectos con información actualizada en el periodo de corte/ Sumatoria de proyectos en ejecución en el periodo de corte)*100%</t>
  </si>
  <si>
    <t>(Sumatoria de fases ejecutadas del Plan Anti evasión en el Sistema de Transporte Público / Sumatoria de fases programadas del Plan Anti evasión en el Sistema de Transporte Público)*100</t>
  </si>
  <si>
    <t xml:space="preserve">Mujeres ciudadanas formadas en el derecho a la participacion y representación politica </t>
  </si>
  <si>
    <t>Reportes de seguimiento de los instrumentos de planeación elaborados.</t>
  </si>
  <si>
    <t>Uniformados de la Policía Metropolitana de Bogotá formados en el marco de la estrategia de Mejor Policía</t>
  </si>
  <si>
    <t>(Sumatoria de fases realizadas para implementar una batería de indicadores sobre la transparencia en la gestión de las Alcaldías Locales./Sumatoria de fases programadas para implementar una batería de indicadores sobre la transparencia en la gestión de las Alcaldías Locales)*100</t>
  </si>
  <si>
    <t>Observatorios Ciudadanos acompañados técnicamente en la aplicación de las Herramientas de Seguimiento a la Gestión Pública Distrital y Local</t>
  </si>
  <si>
    <t>Evaluaciones a la implementación de la metodología para el proceso de rendición de cuentas de la administración distrital y local realizadas</t>
  </si>
  <si>
    <t>Puntos de atención de las entidades evaluados sobre sus condiciones de accesibilidad física y a la información pública</t>
  </si>
  <si>
    <t xml:space="preserve">2.2.6 Buenas prácticas de control social en corrupción visibilizadas a través de la Plataforma de LabCapital </t>
  </si>
  <si>
    <t>Sumatoria de buenas prácticas de control social en corrupción visibilizadas a través de la Plataforma de LabCapital</t>
  </si>
  <si>
    <t>Informes de investigaciones sumarias realizadas en el Distrito</t>
  </si>
  <si>
    <t>Sumatoria de informes de investigaciones sumarias realizadas en el Distrito</t>
  </si>
  <si>
    <t>Estrategias para promover una cultura de denuncia de casos de corrupción dirigidas a la ciudadanía y los(as) servidores(as) públicos(as) realizadas</t>
  </si>
  <si>
    <t>Evaluaciones de riesgos de corrupción en el distrito realizadas</t>
  </si>
  <si>
    <t>Sumatoria de evaluaciones de riesgos de corrupción en el distrito realizadas</t>
  </si>
  <si>
    <t>Campañas de divulgación sobre temas de transparencia, integridad y lucha contra la corrupción realizadas</t>
  </si>
  <si>
    <t xml:space="preserve">Sumatoria de campañas  de divulgación sobre temas de transparencia, integridad y lucha contra la corrupción realizadas </t>
  </si>
  <si>
    <t xml:space="preserve">Informes de seguimiento preventivo de proyectos estratégicos del Distrito realizados en CDLCC y en la CRM </t>
  </si>
  <si>
    <t>Sumatoria de diagnósticos de la gestión contractual en el Distrito realizados</t>
  </si>
  <si>
    <t>Integración Social</t>
  </si>
  <si>
    <t>Estrategias para fortalecer el Consejo Consultivo de Mujeres, los Comités Operativos Locales De Mujer y Género y los Consejos Locales de Mujeres</t>
  </si>
  <si>
    <t>Mesas públicas del PAE desarrolladas</t>
  </si>
  <si>
    <t>Porcentaje de actualización del sistema de gestión integral de proyectos -  ZIPA</t>
  </si>
  <si>
    <t>Informes estadísiticos con análisis sobre el empleo público del Distrito Capital disponible a la ciudadanía en general publicados</t>
  </si>
  <si>
    <t>Campañas anuales para invitar directores de entidades y gerentes públicos a hacer pública su declaración de rentas realizadas</t>
  </si>
  <si>
    <t xml:space="preserve">Sumatoria de Campañas anuales para invitar directores de entidades y gerentes públicos a hacer pública su declaración de rentas realizadas </t>
  </si>
  <si>
    <t>Sumatoria de estrategias para fortalecer el Consejo Consultivo de Mujeres, los Comités Operativos Locales De Mujer y Género y los Consejos Locales de Mujeres</t>
  </si>
  <si>
    <t>(Sumatoria de fases de mejoramiento del Sistema de Información del Plan de Acción Distrital para la Atención y la Reparación Integral a las Víctimas requerimientos de mejora del sistema de información implementadas/ Sumatoria de fases de mejoramiento del Sistema de Información del Plan de Acción Distrital para la Atención y la Reparación Integral a las Víctimas requerimientos de mejora del sistema de información programadas)*100</t>
  </si>
  <si>
    <t>(Sumatoria de fases ejecutadas para la optimización de la Guía de Trámites y Servicios del Distrito / Sumatoria de fases programadas para la optimización de la Guía de Trámites y Servicios del Distrito)*100</t>
  </si>
  <si>
    <t>(Sumatoria de fases ejecutadas para la consolidación  de la red de gestores(as) de integridad distritales/ Sumatoria de fases programadas para la consolidación  de la red de gestores(as) de integridad distritales)*100</t>
  </si>
  <si>
    <t>Sumatoria de informes estadísticos con análisis sobre el empleo público del Distrito Capital disponible a la ciudadanía en general publicados</t>
  </si>
  <si>
    <t xml:space="preserve">Sumatoria de reuniones de acompañamiento a colegios  en la implementación de la cátedra de paz con enfoque de cultura ciudadana desarrolladas </t>
  </si>
  <si>
    <t>Sumatoria de estrategias para promover una cultura de denuncia de casos de corrupción dirigidas a la ciudadanía y los(as) servidores(as) públicos(as) realizadas</t>
  </si>
  <si>
    <t>(Sumatoria de fases ejecutadas en la en la implementación, estabilización y consolidación del Sistema Integrado de Gestión basado en el Modelo Integrado de Planeación y Gestión / Sumatoria de fases programadas en la en la implementación, estabilización y consolidación del Sistema Integrado de Gestión basado en el Modelo Integrado de Planeación y Gestión)*100</t>
  </si>
  <si>
    <t>(Número de reportes de denuncias enviadas a las autoridades competentes/total denuncias recibidas por la aplicación) * 100</t>
  </si>
  <si>
    <t>3407666 Ext 210</t>
  </si>
  <si>
    <t>Sumatoria de datos publicados por las entidades distritales en el portal de datos abiertos</t>
  </si>
  <si>
    <t>Datos publicados en el portal de datos abiertos</t>
  </si>
  <si>
    <t xml:space="preserve"> (Ejecución fase inicial * 10 + ejecución fase 1 * 31 + ejecución fase2 * 40 + ejecución fase 3 * 14 + de ejecución fase 4 * 5) / 100</t>
  </si>
  <si>
    <t>Meta de resultado final</t>
  </si>
  <si>
    <t xml:space="preserve">Porcentaje de entidades conectadas al ERP distrital en los módulos presupuesto, tesorería, contabilidad, administración de terceros </t>
  </si>
  <si>
    <t>1.1.9 Consolidación  y consulta de operaciones financieras en Módulos Transversales del ERP  (presupuesto, tesorería, contabilidad, administración de terceros) y reportes estándar para todo el Distrito</t>
  </si>
  <si>
    <t>1.1.10 Conjunto de datos de las entidades distritales publicados en el portal de datos abiertos</t>
  </si>
  <si>
    <t>1.1.18 Observatorios Ciudadanos acompañados técnicamente en la aplicación de las Herramientas de Seguimiento a la Gestión Pública Distrital y Local</t>
  </si>
  <si>
    <t>1.1.27 Interoperabilidad en historia clínica y citas médicas para la red pública distrital adscrita</t>
  </si>
  <si>
    <t>1.1.34 Mantener actualizado el sistema de gestión integral de proyectos -  ZIPA</t>
  </si>
  <si>
    <t>2.1.5 Policías que hacen parte del Modelo Nacional de Vigilancia Comunitaria por Cuadrantes en la Policía Metropolitana de Bogotá capacitados, a través de un modelo de formación presencial que incorpore enfoque poblacional diferencial en temas de profesionalización del servicio (protocolo de atención al ciudadano); ética de la función pública; oferta y gestión territorial en materia seguridad, convivencia y justicia; habilidades sociales y liderazgo; código Nacional de Policía y Convivencia y Sensibilización acerca de la importancia del servicio</t>
  </si>
  <si>
    <t>Subsecretaria</t>
  </si>
  <si>
    <t>Lineamiento emitido</t>
  </si>
  <si>
    <t xml:space="preserve">1.1.22 Estrategia para el fortalecimiento del proceso de rendición de cuentas Distrital que evidencie la incorporación del enfoque poblacional diferencial 
</t>
  </si>
  <si>
    <t xml:space="preserve">1.1.38 Lineamiento sobre el uso del lenguaje claro y lenguaje incluyente  para brindar información en  la oferta de bienes y servicios de las entidades distritales </t>
  </si>
  <si>
    <t xml:space="preserve">1.1.4 Reportes de Información de consulta en línea para la ciudadanía sobre los avances del PDD </t>
  </si>
  <si>
    <t>Sumatoria de reportes de seguimiento al PDD elaborados durante la vigencia.</t>
  </si>
  <si>
    <t xml:space="preserve">1.1.16 Estrategias para el Fortalecimiento del espacio autónomo del Consejo Consultivo de Mujeres, los Comités Operativos Locales De Mujer y Género y los Consejos Locales de Mujeres </t>
  </si>
  <si>
    <t xml:space="preserve">1.1.24 Evaluación a la implementación de la metodología para el proceso de rendición de cuentas de la administración distrital y local </t>
  </si>
  <si>
    <t xml:space="preserve">1.1.25 Mesas públicas del Programa de Alimentación Escolar - PAE </t>
  </si>
  <si>
    <t>Porcentaje de avance en la implemantación del Nuevo Core Tributario</t>
  </si>
  <si>
    <t>(Sumatoria de fases ejecutadas en la implementación del Nuevo Core Tributario /Sumatoria de fases programadas en la implementación del Nuevo Core Tributario)*100</t>
  </si>
  <si>
    <t xml:space="preserve">1.1.35 Estrategia de consulta del Sistema de Gestión Integral de proyectos - ZIPA (visor de proyectos) </t>
  </si>
  <si>
    <t xml:space="preserve">1.1.26 Sistema de información para consulta de avances en la ejecución del Plan de Acción Distrital para la Atención y la Reparación  Integral a las Víctimas que incorpore las variables que den cuenta del enfoque poblacional diferencial </t>
  </si>
  <si>
    <t xml:space="preserve">1.1.29 Nuevo Sistema de Información Tributaria (CORE TRIBUTARIO) </t>
  </si>
  <si>
    <t xml:space="preserve">2.1.3 Red de gestores(as) de integridad distritales </t>
  </si>
  <si>
    <t xml:space="preserve">2.1.4 Campañas en cultura de integridad y apropiación de lo público para servidores(as) públicos(as) y proveedores(as) de bienes y servicios a nivel local y distrital </t>
  </si>
  <si>
    <t>2.2.4 Herramientas para la estrategia pedagógica para el cuidado de lo público y el control social dirigida a niños(as) de 8 a 14 años, participantes de los servicios sociales (Centros AMAR, Centros FORJAR, Centros CRECER)</t>
  </si>
  <si>
    <t xml:space="preserve">4.1.1 Banco  de buenas prácticas en materia de transparencia en las entidades distritales </t>
  </si>
  <si>
    <t xml:space="preserve">4.2.6 Sistema Integrado de Gestión con los estándares del Modelo Integrado de Planeación y Gestión </t>
  </si>
  <si>
    <t xml:space="preserve">4.3.2 Directrices en temas de contratación estatal orientadas a la lucha contra la corrupción </t>
  </si>
  <si>
    <t>Inversión y funcionamiento</t>
  </si>
  <si>
    <t>1.2 Aumento de la inscripción de trámites en Sistema Único de Información de Trámites (SUIT)</t>
  </si>
  <si>
    <t>Porcentaje de trámites de las entidades distritales inscritos en el Sistema Único de Información de Trámites (SUIT)</t>
  </si>
  <si>
    <t>(Número de trámites de las entidades distritales inscritos en el SUIT/Total de Trámites de las entidades distritales)*100</t>
  </si>
  <si>
    <t xml:space="preserve">3. Garantizar medidas anticorrupción para la prevención, detección, investigación y sanción de prácticas corruptas mediante el trabajo colaborativo de las entidades públicas. 
</t>
  </si>
  <si>
    <t>Secretaría Distrital de Ambiente</t>
  </si>
  <si>
    <t xml:space="preserve">1.2.3 Línea Única Distrital de Salud (Callcenter) que incorpore  el enfoque poblacional diferencial </t>
  </si>
  <si>
    <t>Subsecretaría</t>
  </si>
  <si>
    <t xml:space="preserve">2.1.7 Estrategia para la implementación del Código de integridad en las entidades distritales </t>
  </si>
  <si>
    <t>2.1.8 Directorio Distrtial de Empleados Públicos y Contratistas consolidado a través del SIDEAP y disponible a la ciudadanía en general</t>
  </si>
  <si>
    <t>2.1.9 Informes con análisis estadístico sobre el empleo público del Distrito Capital disponible a la ciudadanía en general</t>
  </si>
  <si>
    <t>3.1.1 Servidores públicos  distritales sensibilizados en temas de responsabilidades disciplinarias</t>
  </si>
  <si>
    <t xml:space="preserve">3.1.2 Sistema de Alertas Tempranas para la Integridad en la Gestión Pública en el Distrito  </t>
  </si>
  <si>
    <t xml:space="preserve">3.2.3 Criterios de valoración de situación de vulnerabilidad para el otorgamiento de medidas de ayuda humanitaria inmediata </t>
  </si>
  <si>
    <t xml:space="preserve">3.2.8 Mecanismo de Denuncia de Alto de Nivel del proceso de contratación de la Primera Línea del Metro de Bogotá </t>
  </si>
  <si>
    <t>4.2.7 Sectores empresariales (Turisticos, Economia Informal y Mipymes) capacitados y sensibilizados en temas de integridad, cultura de la Legalidad  y/o anticorrupcion.</t>
  </si>
  <si>
    <t xml:space="preserve">4.2.8 Estrategias para vincular al sector privado en la prevención de practicas de corrupcion </t>
  </si>
  <si>
    <t xml:space="preserve">3.3.1 Estrategia para fortalecer  los Planes Anticorrupción y de Atención al Ciudadano de las entidades distritales </t>
  </si>
  <si>
    <t xml:space="preserve">3.3.3  Aplicación móvil para la denuncia de ocupaciones ilegales y visibilización de usos del suelo en Bogotá </t>
  </si>
  <si>
    <t xml:space="preserve">3.3.4 Campañas anuales para invitar directores de entidades y gerentes públicos a hacer pública su declaración de rentas </t>
  </si>
  <si>
    <t>(Número de Entidades conectadas  al ERP Distrital en módulos de  presupuesto, tesorería, contabilidad, administración de terceros/Número de Entidades Proyectadas para Conexión)*100</t>
  </si>
  <si>
    <t xml:space="preserve">1.1.6 Portal ciudadano de acceso a información sobre planeación, presupuesto y contratación de las Alcaldías Locales y de la Secretaría Distrital de Gobierno  </t>
  </si>
  <si>
    <t>Porcentaje de avance en la implementación del Portal ciudadano  de acceso a información sobre planeación, presupuesto y contratación de las Alcaldías Locales y de la Secretaría Distrital de Gobierno</t>
  </si>
  <si>
    <t>(Sumatoria de fases ejecutadas para la implementación del Portal ciudadano de acceso a información sobre planeación, presupuesto y contratación de las Alcaldías Locales y de la Secretaría Distrital de Gobierno/Sumatoria de fases programadas para la implementación el Portal ciudadano  de acceso a información sobre planeación, presupuesto y contratación de las Alcaldías Locales y de la Secretaría Distrital de Gobierno)*100</t>
  </si>
  <si>
    <t>Funcionamiento e Inversión</t>
  </si>
  <si>
    <t>César Augusto Intriago - Director de Tecnologías e Información</t>
  </si>
  <si>
    <t>cesar.intriago@gobiernobogota.gov.co</t>
  </si>
  <si>
    <t>1.1.11 Retos sobre las necesidades e intereses que enfrenta la ciudad formulados por diferentes grupos poblacionales y sectores sociales en una plataforma digital que promueva la participación ciudadana en el Distrito.</t>
  </si>
  <si>
    <t>Sumatoria de  retos  formulados sobre las necesidades e intereses que enfrenta la ciudad formulados por diferentes grupos poblacionales y sectores sociales en una plataforma digital que promueva la participación ciudadana en el Distrito</t>
  </si>
  <si>
    <t>Retos  formulados sobre las necesidades e intereses que enfrenta la ciudad formulados por diferentes grupos poblacionales y sectores sociales en una plataforma digital que promueva la participación ciudadana en el Distrito.</t>
  </si>
  <si>
    <t>lina.gonzalez@gobiernobogota.gov.co</t>
  </si>
  <si>
    <t xml:space="preserve">Subsecretaría de Gestión Local </t>
  </si>
  <si>
    <t>1.1.19 Formación de la ciudadanía en los procesos de participación y control social para la lucha contra la corrupción a nivel distrital y local que incorporen el enfoque poblacional diferencial.</t>
  </si>
  <si>
    <t>Ciudadanos formados en los procesos de participación y control social para la lucha contra la corrupción a nivel distrital y local que incorporen el enfoque poblacional diferencial</t>
  </si>
  <si>
    <t>Sumatoria de ciudadanos formadosen los procesos de participación y control social para la lucha contra la corrupción a nivel distrital y local que incorporen el enfoque poblacional diferencial</t>
  </si>
  <si>
    <t>1.1.20 Auditorías Visibles sobre procesos de contratación de las Alcaldías Locales</t>
  </si>
  <si>
    <t>Número de Auditorías Visibles sobre procesos de contratación de las Alcaldías Locales implementadas</t>
  </si>
  <si>
    <t>1.1.23 Lineamientos del proceso de rendición de cuentas de las Juntas Administradoras Locales.</t>
  </si>
  <si>
    <t>Porcentaje de avance en el diseño y socialización de los lineamientos del proceso de rendición de cuentas de las Juntas Administradoras Locales</t>
  </si>
  <si>
    <t>(Sumatoria de fases realizadas para el diseño y socialización de los lineamientos del proceso de rendición de cuentas de las Juntas Administradoras Locales/ Sumatoria de fases programadas para el diseño y socialización de los lineamientos del proceso de rendición de cuentas de las Juntas Administradoras Locales)*100</t>
  </si>
  <si>
    <t>1.1.30 Sistema de información sobre planeación, presupuesto y contratación de las Alcaldías Locales y de la Secretaría Distrital de Gobierno.</t>
  </si>
  <si>
    <t>Porcentaje de avance en la implementación  del sistema de información sobre planeación, presupuesto y contratación de las Alcaldías Locales y de la Secretaría Distrital de Gobierno.</t>
  </si>
  <si>
    <t xml:space="preserve">(Sumatoria de fases realizadas para la implementación un sistema de información sobre planeación, presupuesto y contratación de las Alcaldías Locales y de la Secretaría Distrital de Gobierno / Sumatoria de fases programadas para la implementación un sistema de información sobre planeación, presupuesto y contratación de las Alcaldías Locales y de la Secretaría Distrital de Gobierno)*100
</t>
  </si>
  <si>
    <t>3.2.5 Canal Único de Denuncias sobre hechos de corrupción en Alcaldías Locales implementada</t>
  </si>
  <si>
    <t>Porcentaje de avance para la implementación del Canal  Único de Denuncias sobre hechos de corrupción en Alcaldías Locales</t>
  </si>
  <si>
    <t>(Sumatoria de fases realizadas para la implementación de una Canal  Único de Denuncias sobre hechos de corrupción en Alcaldías Locales/ Sumatoria de fases programadas para la  implementación de una Canal  Único de Denuncias sobre hechos de corrupción en Alcaldías Locales)*100</t>
  </si>
  <si>
    <t>Funcionamiento e inversión</t>
  </si>
  <si>
    <t>Subsecretario de Gestión Local</t>
  </si>
  <si>
    <t xml:space="preserve">3.1.6 Auditorías aleatorias sobre procesos de Inspección, Vigilancia y Control adelantado por las autoridades de policía a nivel local </t>
  </si>
  <si>
    <t>Número de Auditorías aleatorias sobre procesos de Inspección, Vigilancia y Control adelantado por las autoridades de policía a nivel local implementadas.</t>
  </si>
  <si>
    <t xml:space="preserve">3.3.6 Simulador de conflicto de intereses para funcionarios públicos y particulares en las alcaldías locales </t>
  </si>
  <si>
    <t>Porcentaje de avance para  la implementación del simulador  de conflicto de interés para funcionarios públicos y particulares en las alcaldías locales.</t>
  </si>
  <si>
    <t>(Sumatoria de fases realizadas para implementar un simulador  de conflicto de interés para funcionarios públicos y particulares en las alcaldías locales/Sumatoria de fases programadas para implementar un simulador  de conflicto de interés para funcionarios públicos y particulares en las alcaldías locales)*100</t>
  </si>
  <si>
    <t>4.1.2 Batería de indicadores sobre la transparencia en la gestión de las Alcaldías Locales.</t>
  </si>
  <si>
    <t>Porcentaje de avance en la implementación de la estrategia para fortalecer y unificar para la descongestión de las actuaciones administrativas a cargo de las Alcaldías Locales</t>
  </si>
  <si>
    <t>4.3.4 Estrategia para fortalecer la transparencia  en los procesos de contratación de los Fondos de Desarrollo local.</t>
  </si>
  <si>
    <t>1.1.7 Plan de acción de gobierno abierto de las entidades distritales</t>
  </si>
  <si>
    <t>Inversión, funcionamiento</t>
  </si>
  <si>
    <t xml:space="preserve">1.1.8 Documentos públicos distritales traducidos a lenguaje claro y lenguaje incluyente </t>
  </si>
  <si>
    <t>Documentos públicos distritales traducidos a lenguaje claro y lenguaje incluyente</t>
  </si>
  <si>
    <t xml:space="preserve">Sumatoria de documentos públicos distritales traducidos a lenguaje claro </t>
  </si>
  <si>
    <t xml:space="preserve">1.1.36 Formación que incorpore el enfoque poblacional diferencial en control social y gobierno abierto dirigido a servidores(as) públicos(as) </t>
  </si>
  <si>
    <t>1.1.37 Plataforma virtual para el seguimiento a compromisos entre la ciudadanía y la administración incluyendo el nivel distrital y local</t>
  </si>
  <si>
    <t xml:space="preserve">1.1.40 Evaluaciones en los puntos de atención de las entidades distritales sobre las condiciones de accesibilidad física y a la información pública </t>
  </si>
  <si>
    <t>2.2.2 Formación en cultura de integridad y apropiación de lo público para la ciudadanía</t>
  </si>
  <si>
    <t>Capacitaciones en cultura de integridad y apropiación de lo público para la ciudadanía realizados</t>
  </si>
  <si>
    <t>Sumatoria de capacitaciones en cultura de integridad y apropiación de lo público para la ciudadanía realizados</t>
  </si>
  <si>
    <t xml:space="preserve">3.1.5 Tablero de control ciudadano para el seguimiento a las peticiones ciudadanas </t>
  </si>
  <si>
    <t xml:space="preserve">3.2.1 Lineamientos anticohecho en las entidades distritales </t>
  </si>
  <si>
    <t>Procesos de seguimiento a la implementación de lineamientos anticohecho en las entidades distritales realizados</t>
  </si>
  <si>
    <t>Sumatoria de procesos de seguimiento a la implementación de lineamientos anticohecho en las entidades distritales realizados</t>
  </si>
  <si>
    <t xml:space="preserve">3.2.4 Protocolos de denuncia y protección al denunciante a nivel distrital y local </t>
  </si>
  <si>
    <t>Procesos de seguimiento a la implementación de protocolos de denuncia y protección al denunciante realizados</t>
  </si>
  <si>
    <t>Sumatoria de procesos de seguimiento a la implementación de protocolos de denuncia y protección al denunciante realizados</t>
  </si>
  <si>
    <t xml:space="preserve">3.2.7 Estrategias para promover una cultura de denuncia de casos de corrupción dirigidas a la ciudadanía y los(as) servidores(as) públicos(as) </t>
  </si>
  <si>
    <t xml:space="preserve">3.3.2 Evaluaciones de riesgos de corrupción en el Distrito </t>
  </si>
  <si>
    <t xml:space="preserve">3.3.5 Guía de lineamientos para el manejo de conflicto de intereses </t>
  </si>
  <si>
    <t>Procesos de seguimiento a la implementación de la guía de lineamientos para el manejo de conflicto de intereses en el sector público distrital realizados</t>
  </si>
  <si>
    <t>Sumatoria de procesos de seguimiento a la implementación de la Guía para la gestión de conflictos de intereses en el sector público distrital realizados</t>
  </si>
  <si>
    <t>4.1.3 Estudios de corrupción en el Distrito Capital articulados con sector privado, ONG, academia y/o organizaciones sociales</t>
  </si>
  <si>
    <t xml:space="preserve">4.1.4 Campañas de divulgación sobre temas de transparencia, integridad y lucha contra la corrupción en el Distrito </t>
  </si>
  <si>
    <t>Jesús Camargo</t>
  </si>
  <si>
    <t>jcamargo@veeduriadistrital.gov.co</t>
  </si>
  <si>
    <t>4.2.5 Acompañamiento técnico a las oficinas de Control Interno en temas de transparencia, acceso a la información pública y lucha contra la corrupción, como fortalecimiento en la implementación y desarrollo del MIPG</t>
  </si>
  <si>
    <t xml:space="preserve">4.2.9 Lineamientos para programas de integridad con proveedores del Distrito </t>
  </si>
  <si>
    <t>4.3.5 Diagnósticos de la gestión contractual en el Distrito</t>
  </si>
  <si>
    <t xml:space="preserve">1.1 Aumento del Índice de Transparencia Activa </t>
  </si>
  <si>
    <t>Índice de Transparencia Activa (ITA)</t>
  </si>
  <si>
    <t xml:space="preserve">ITA = (Contratación + Control+ Estructura orgánica y talento humano + Información de interés + Instrumentos de gestión de información pública + Mecanismos de contacto con el sujeto obligado + Normatividad + Planeación + Presupuesto + Trámites y servicios) /10
</t>
  </si>
  <si>
    <t>ITBI= (22,9*ITBIndI2.1 + 15,7*ITBIndI2.2 + 15,7* ITBIndI2.3 + 22,9*ITBIndI2.4 + 22,9*ITBIndI2.5) /100</t>
  </si>
  <si>
    <t xml:space="preserve">2.1 Mejora de la cultura de integridad de los(as) servidores(as) públicos(as) del Distrito </t>
  </si>
  <si>
    <t>Factor de Institucionalidad del ITB</t>
  </si>
  <si>
    <t>2.2 Aumento de la percepción de probidad de la ciudadanía</t>
  </si>
  <si>
    <t xml:space="preserve">Percepción de probidad de otros ciudadanos (encuesta de cultura ciudadana de Corpovisionarios) </t>
  </si>
  <si>
    <t xml:space="preserve">ECCPOC = (100 - OCC)/10                                                                             
OCC: Valor del porcentaje de ciudadanos(as) que consideran que más de la mitad de los habitantes de esta ciudad es corrupta.
Los resultados se expresan con valores entre 0 y 10 (se les asignó un valor en relación con el impacto positivo en el cumplimiento del ideal de Cultura Ciudadana), donde 10 es el mejor valor posible.
</t>
  </si>
  <si>
    <t xml:space="preserve">3.1 Mejora de las medidas de prevención de prácticas irregulares en el Distrito </t>
  </si>
  <si>
    <t>Indicador de prevención de prácticas irregulares (PRIRRE) Bogotá (Encuesta EDID del DANE aumentado)</t>
  </si>
  <si>
    <t>PRIRRE</t>
  </si>
  <si>
    <t xml:space="preserve">3.2 Reducción de la incidencia de la corrupción en la ciudadanía  </t>
  </si>
  <si>
    <t>Victimización por corrupción en Bogotá (Barómetro de las Américas)</t>
  </si>
  <si>
    <t xml:space="preserve">(Número de personas víctimas de corrupción en los últimos 12 meses / Número de las personas encuestadas) *100                                        </t>
  </si>
  <si>
    <t>3.3 Disminución de los riesgos de corrupción en el Distrito</t>
  </si>
  <si>
    <t xml:space="preserve">Índice de Transparencia de Bogotá ITB
</t>
  </si>
  <si>
    <t xml:space="preserve">ITB = (30*ITBV + 40*ITBI + 30*ITBCS)/100      </t>
  </si>
  <si>
    <t>4.1 Generación de información de calidad para la prevención de prácticas corruptas en la ciudad.</t>
  </si>
  <si>
    <t>Índice de Gobierno Abierto (IGA)</t>
  </si>
  <si>
    <t xml:space="preserve">IGA = (20*IGAOI + 50*IGAEI + 30*IGADI)/100      </t>
  </si>
  <si>
    <t>4.2 Mejora de las capacidades de articulación entre el sector público, privado y la ciudadanía</t>
  </si>
  <si>
    <t>Componente de Planeación del desarrollo y participación ciudadana (EDID- Dane)</t>
  </si>
  <si>
    <t>4.3 Mejora en la gestión contractual en las entidades distritales</t>
  </si>
  <si>
    <t xml:space="preserve">Indicador de Gestión de la contratación del ITB </t>
  </si>
  <si>
    <t xml:space="preserve">ITBGC = (ITBSubI4.1 + ITBSubI4.2 + ITBSubI4.3 + ITBSubI4.4 + ITBSubI4.5) /5    </t>
  </si>
  <si>
    <t>1.2.2 Estrategia para promover la inscripción de trámites y Otros Procedimientos Administrativos (OPAs)  de las entidades distritales en el SUIT</t>
  </si>
  <si>
    <t>4.2.1  Estrategia para fortalecer y unificar los procesos de descongestión de las actuaciones administrativas a cargo de las Alcaldías Locales.</t>
  </si>
  <si>
    <t xml:space="preserve">4.3.3 Publicación de los procesos de contratación en el Sistema de Compra Pública - SECOP II </t>
  </si>
  <si>
    <t xml:space="preserve">1.1.15 Formación a mujeres diversas en el derecho a la participacion y representación politica, implementados en temas  de acceso a informacion de las gestion publica  y procesos de control social </t>
  </si>
  <si>
    <t>4.1.6. Reporte de información de entes de control sobre detección, investigación, sanción y riesgos de corrupción en el Distrito</t>
  </si>
  <si>
    <t>Boletines de reporte de información de entes de control sobre detección, investigación, sanción y riesgos de corrupción en el Distrito realizados</t>
  </si>
  <si>
    <t>Sumatoria de boletines de reporte de información de entes de control sobre detección, investigación, sanción y riesgos de corrupción en el Distrito realizados</t>
  </si>
  <si>
    <t xml:space="preserve">Planeación del desarrollo = (CADC + INYDC + CSPYSC) /3        
Cooperación = Porcentaje de servidores que están de acuerdo con que la gestión del Alcalde 
-Ha promovido la cooperación entre autoridades del distrito
- Ha promovido la interacción entre la Nación y el distrito
- Ha promovido la cooperación con el sector privado y la sociedad civil. 
Participación = Servidores que conocen o han participado en:
-Espacios de diálogo con ciudadanía
- Recepción propuestas ciudadanas
- Escuelas o diagnósticos necesidades de la población
-Consultas frente a decisiones del Alcalde
</t>
  </si>
  <si>
    <t>Secretaria Distrital de Desarrollo Economico</t>
  </si>
  <si>
    <t xml:space="preserve">2.2.1 Espacios de formación en competencias ciudadanas, integridad y lucha contra la corrupción con estudiantes, cabildantes y contralores estudiantiles de los colegios distritales de Bogotá D.C. </t>
  </si>
  <si>
    <t>Oficina de Planeación</t>
  </si>
  <si>
    <t>Isauro Cabrera</t>
  </si>
  <si>
    <t>Dirección de Cultura Ciudadana</t>
  </si>
  <si>
    <t>Victor Manuel Rodríguez Sarmiento</t>
  </si>
  <si>
    <t>(571) 3274850Ext.548</t>
  </si>
  <si>
    <t>victor.rodriguez@scrd.gov.co</t>
  </si>
  <si>
    <t>Fernando Estupiñán</t>
  </si>
  <si>
    <t>arobayoa@secretariajuridica.gov.co</t>
  </si>
  <si>
    <t>381 3000 Ext. 1740</t>
  </si>
  <si>
    <t>jpjaramillo@alcaldiabogota.gov.co</t>
  </si>
  <si>
    <t>Entidades acompañadas para el fortalecimiento del proceso de rendición de cuentas Distrital</t>
  </si>
  <si>
    <t>Sumatoria de entidades distritales acompañadas para el fortalecimiento del proceso de rendición de cuentas Distrital</t>
  </si>
  <si>
    <t>Entidades acompañadas para promover la inscripción de trámites y Otros Procedimientos Administrativos (OPAs) en el SUIT</t>
  </si>
  <si>
    <t>Sumatoria de entidades distritales acompañadas para promover la inscripción de trámites y Otros Procedimientos Administrativos (OPAs) en el SUIT</t>
  </si>
  <si>
    <t>Entidades acompañadas para la implementación del Código de integridad</t>
  </si>
  <si>
    <t>Sumatoria de entidades distritales acompañadas para la implementación del Código de Integridad</t>
  </si>
  <si>
    <t>Entidades acompañadas para el fortalecimiento de los Planes Anticorrupción y de Atención al Ciudadano</t>
  </si>
  <si>
    <t>Sumatoria de entidades distritales acompañadas para el fortalecimiento de los Planes Anticorrupción y de Atenció al Ciudadano</t>
  </si>
  <si>
    <t>1.1.2 Sistema de Gestión de Documentos de Archivo (SGDA) puesto en operación por las entidades distritales</t>
  </si>
  <si>
    <t>Por ser publicado</t>
  </si>
  <si>
    <t>1 Punto +</t>
  </si>
  <si>
    <t>ITBI= (22,9*ITBIndI2.1 + 15,7*ITBIndI2.2 + 15,7* ITBIndI2.3 + 22,9*ITBIndI2.4 + 22,9*ITBIndI2.5) /101</t>
  </si>
  <si>
    <t>ITBI= (22,9*ITBIndI2.1 + 15,7*ITBIndI2.2 + 15,7* ITBIndI2.3 + 22,9*ITBIndI2.4 + 22,9*ITBIndI2.5) /102</t>
  </si>
  <si>
    <t>ITBI= (22,9*ITBIndI2.1 + 15,7*ITBIndI2.2 + 15,7* ITBIndI2.3 + 22,9*ITBIndI2.4 + 22,9*ITBIndI2.5) /103</t>
  </si>
  <si>
    <t>ITBI= (22,9*ITBIndI2.1 + 15,7*ITBIndI2.2 + 15,7* ITBIndI2.3 + 22,9*ITBIndI2.4 + 22,9*ITBIndI2.5) /104</t>
  </si>
  <si>
    <t>ITBI= (22,9*ITBIndI2.1 + 15,7*ITBIndI2.2 + 15,7* ITBIndI2.3 + 22,9*ITBIndI2.4 + 22,9*ITBIndI2.5) /105</t>
  </si>
  <si>
    <t>ITBI= (22,9*ITBIndI2.1 + 15,7*ITBIndI2.2 + 15,7* ITBIndI2.3 + 22,9*ITBIndI2.4 + 22,9*ITBIndI2.5) /106</t>
  </si>
  <si>
    <t>ITBI= (22,9*ITBIndI2.1 + 15,7*ITBIndI2.2 + 15,7* ITBIndI2.3 + 22,9*ITBIndI2.4 + 22,9*ITBIndI2.5) /107</t>
  </si>
  <si>
    <t>ITBI= (22,9*ITBIndI2.1 + 15,7*ITBIndI2.2 + 15,7* ITBIndI2.3 + 22,9*ITBIndI2.4 + 22,9*ITBIndI2.5) /108</t>
  </si>
  <si>
    <t>Porcentaje de avance en la implementación del Sistema de Alertas Tempranas para la Integridad en la Gestión Pública (SAT) en el Distrito</t>
  </si>
  <si>
    <t>(Sumatoria de fases ejecutadas en la implementación del Sistema de Alertas Tempranas para la Integridad en la Gestión Pública (SAT) en el Distrito / Sumatoria de fases programadas en la implementación del Sistema de Alertas Tempranas para la Integridad en la Gestión Pública (SAT) en el Distrito)*100</t>
  </si>
  <si>
    <t>ND</t>
  </si>
  <si>
    <t>Porcentaje de instrumentos archivísticos implementados en las entidades distritales</t>
  </si>
  <si>
    <t>Porcentaje de entidades con SGDA en operación</t>
  </si>
  <si>
    <t>Sumatoria de ((instrumentos archivisticos implementados en la entidad x/seis instrumentos archivísticos)/total entidades del distrito)*100</t>
  </si>
  <si>
    <t>1.1.32 Implementación del ERP Distrital en las demás entidades del Distrito</t>
  </si>
  <si>
    <t>Porcentaje de avance en la implementación de los módulos básicos del ERP Distrital</t>
  </si>
  <si>
    <t>(Número de entidades con la implementación de los módulos básicos del ERP/Total de entidades distritales)*100</t>
  </si>
  <si>
    <t xml:space="preserve">1.1.21 Garantías e incentivos para la Participación Efectiva de las Víctimas del Conflicto Armado en Bogotá  </t>
  </si>
  <si>
    <t>Porcentaje de garantias e incentivos cumplidos</t>
  </si>
  <si>
    <t>Porcentaje de avance en la mejora del Sistema de Información de seguimiento al Plan de Acción Distrital</t>
  </si>
  <si>
    <t>Porcentaje de entidades del SDARIV con metas vigentes en el PAD con mecanismos de acreditación en el RUV implementados</t>
  </si>
  <si>
    <t>1.2.4 Bienes, servicios y beneficios de las entidades distritales que hacen parte del Sistema de Atención y Reparación Integral a las Víctimas publicados en el Sistema de Información de Gestión de Oferta (SIGO)</t>
  </si>
  <si>
    <t>Procesos de acompañamiento a Veedurías Especializadas realizados</t>
  </si>
  <si>
    <t>Sumatoria de procesos de acompañamiento a Veedurías Especializadas realizados</t>
  </si>
  <si>
    <t>1.1.14 Procesos de acompañamiento a Veedurías Especializadas</t>
  </si>
  <si>
    <t>Procesos de acompañamiento a la gestión de los(as) Defensores(as) de la ciudadanía realizados</t>
  </si>
  <si>
    <t>Sumatoria de procesos de acompañamiento a la gestión de los(as) Defensores(as) de la ciudadanía realizados</t>
  </si>
  <si>
    <t xml:space="preserve">1.1.39 Procesos de acompañamiento a la gestión de los(as) Defensores(as) de la ciudadanía </t>
  </si>
  <si>
    <t>3.1.3 Investigaciones sumarias a nivel distrital</t>
  </si>
  <si>
    <t>3.1.4 Directrices para prevenir la comisión de faltas disciplinarias</t>
  </si>
  <si>
    <t>2.2.3 Implementación de un plan  para reducir la problemática de la evasión en el Sistema de Transporte Público, incluyendo medidas de corto, mediano y largo plazo.</t>
  </si>
  <si>
    <t>Porcentaje de avance del Plan Anti evasión en el Sistema de Transporte Público  implementado</t>
  </si>
  <si>
    <t>1.1.1 Instrumentos archivísticos vigentes implementados por las entidades distritales (PGD, TRD, Tabla de control de acceso, inventarios, bancos terminológicos, CCD)</t>
  </si>
  <si>
    <t xml:space="preserve">No aplica </t>
  </si>
  <si>
    <t xml:space="preserve">Entidades con SGDA en operación / Total de entidades distritales </t>
  </si>
  <si>
    <t>2.1.2 Herramientas  para la estrategia pedagógica para la transparencia e integridad dirigida a servidores(as) públicos(as) y operadores de los servicios sociales.</t>
  </si>
  <si>
    <t>(Sumatoria de fases ejecutadas en el desarrollo de herramientas para la estrategia pedagógica para el cuidado de lo público y el control social dirigida a niños(as) de 8 a 14 años, participantes de los servicios sociales (Centros AMAR, Centros FORJAR, Centros CRECER) / Sumatoria de fases programadas en el desarrollo de Herramientas para la estrategia pedagógica para el cuidado de lo público y el control social dirigida a niños(as) de 8 a 14 años, participantes de los servicios sociales (Centros AMAR, Centros FORJAR, Centros CRECER))*100</t>
  </si>
  <si>
    <t xml:space="preserve">4.1.5 Medición del Índice Cultural de Transparencia </t>
  </si>
  <si>
    <t>Número de mediciones del Índice Cultural de Transparencia</t>
  </si>
  <si>
    <t>Reuniones de acompañamiento a los colegios en la implementación de la cátedra de paz con enfoque de cultura ciudadana realizadas.</t>
  </si>
  <si>
    <t xml:space="preserve">1.2.1 Optimización de la plataforma de guía de Trámites y Servicios del Distrito Capital  </t>
  </si>
  <si>
    <t>1.1.28 Uso de mecanismos de consulta para la acreditación de personas en el Registro Único de Víctimas</t>
  </si>
  <si>
    <t xml:space="preserve">1.1.3 Formación a personal de las entidades y organismos distritales, capitulo gobierno abierto </t>
  </si>
  <si>
    <t xml:space="preserve">2.1.1 Formación a personal de las entidades y organismos distritales, y gestores(as) de integridad, capitulo cultura de integridad y apropiación de lo público que incorpore el enfoque poblacional diferencial </t>
  </si>
  <si>
    <t>Personal de las entidades y organismos distritales formados en temas de gobierno abierto</t>
  </si>
  <si>
    <t>Sumatoria de personas capacitadas en temas de gobierno abierto</t>
  </si>
  <si>
    <t xml:space="preserve">Personal de las entidades y organismos distritales, y gestores(as) de integridad formados en temas de integridad y apropiación de lo público que incorpore el enfoque poblacional diferencial </t>
  </si>
  <si>
    <t xml:space="preserve">Sumatoria de personas y gestores(as) de integridad capacitados en temas de integridad y apropiación de lo público que incorpore el enfoque poblacional diferencial </t>
  </si>
  <si>
    <t>Personal de las entidades y organismos distritales formados en temas de contratación pública</t>
  </si>
  <si>
    <t>Sumatoria de personas capacitados en temas contratación pública</t>
  </si>
  <si>
    <t xml:space="preserve">Porcentaje de cumplimiento de compromisos del plan de acción de gobierno abierto con las entidades distritales </t>
  </si>
  <si>
    <t xml:space="preserve">(Sumatoria de compromisos del plan de acción de gobierno abierto con las entidades distritales implementados/ Sumatoria de compromisos del plan de acción de gobierno abierto con las entidades distritales adquiridos)*100 </t>
  </si>
  <si>
    <t xml:space="preserve">Porcentaje de compromisos entre ciudadanía y entidades distritales reportados en la Plataforma virtual con seguimiento </t>
  </si>
  <si>
    <t xml:space="preserve">(Sumatoria de compromisos entre ciudadanía y entidades distritales reportados en la Plataforma con seguimiento/Sumatoria de compromisos de las entidades distritales reportados en la Plataforma)*100 </t>
  </si>
  <si>
    <t xml:space="preserve">1.1.41 Herramienta para la evaluación del acceso a la información pública </t>
  </si>
  <si>
    <t xml:space="preserve">Porcentaje de entidades acompañadas en la implementación de la Herramienta para la evaluación del acceso a la información pública   </t>
  </si>
  <si>
    <t xml:space="preserve">(Sumatoria  de entidades acompañadas en la implementación de la Herramienta para la evaluación del acceso a la información pública/Sumatoria de entidades del Distrito)*100   </t>
  </si>
  <si>
    <t xml:space="preserve">3.2.2  Lineamientos de la Estrategia de verificación de datos de beneficiarios y subsidios de los programas sociales del Distrito </t>
  </si>
  <si>
    <t xml:space="preserve">3.2.6 Mecanismos de denuncia de alto nivel en los procesos de licitación del Distrito </t>
  </si>
  <si>
    <t>Mecanismos de denuncia de alto nivel en los procesos de licitación del Distrito implementados</t>
  </si>
  <si>
    <t>Sumatoria de Mecanismos de denuncia de alto nivel en los procesos de licitación del Distrito implementados</t>
  </si>
  <si>
    <t>Estudios de corrupción en el Distrito Capital articulados con sector privado, ONG, academia y/o organizaciones sociales publicados</t>
  </si>
  <si>
    <t>Sumatoria de estudios de corrupción en el Distrito Capital articulados con sector privado, ONG, academia y/o organizaciones sociales publicados</t>
  </si>
  <si>
    <t xml:space="preserve">4.2.3 Procesos de sensibilización en temas de transparencia, integridad y lucha contra la corrupción articulados con el sector privado, ONG, academia y/u organizaciones sociales del Distrito </t>
  </si>
  <si>
    <t xml:space="preserve">Personas del sector privado, ONG, academia y/u organizaciones sociales del Distrito sensibilizadas en temas de transparencia, integridad y lucha contra la corrupción </t>
  </si>
  <si>
    <t xml:space="preserve">Sumatoria de personas del sector privado, ONG, academia y/u organizaciones sociales del Distrito sensibilizadas en temas de transparencia, integridad y lucha contra la corrupción </t>
  </si>
  <si>
    <t xml:space="preserve">4.2.4 Comunidad de prácticas en transparencia, integridad y lucha contra la corrupción articuladas con el sector privado, ONG, academia y/u organizaciones que representen los grupos poblacionales y los sectores sociales  en el Distrito </t>
  </si>
  <si>
    <t>(Sumatoria de fases de operación de la Comunidad de prácticas en transparencia, integridad y lucha contra la corrupción articuladas con el sector privado, ONG, academia y/u organizaciones que representen los grupos poblacionales y los sectores sociales en el distrito implementadas / Sumatoria de fases de operación de la Comunidad de prácticas en transparencia, integridad y lucha contra la corrupción articuladas con el sector privado, ONG, academia y/u organizaciones que representen los grupos poblacionales y los sectores sociales en el distrito programadas)*100</t>
  </si>
  <si>
    <t>Porcentaje de Oficinas de Control Interno acompañadas tecnicamente en temas de transparencia, acceso a la información pública y lucha contra la corrupción, como fortalecimiento en la implementación y desarrollo del MIPG</t>
  </si>
  <si>
    <t>(Sumatoria de oficinas de Control Interno acompañadas tecnicamente en temas de transparencia, acceso a la información pública y lucha contra la corrupción, como fortalecimiento en la implementación y desarrollo del MIPG /Sumatoria de oficinas de Control Interno que solicitaron acompañamiento técnico en temas de transparencia, acceso a la información pública y lucha contra la corrupción, como fortalecimiento en la implementación y desarrollo del MIPG)*100 realizados</t>
  </si>
  <si>
    <t>Porcentaje del diseño y acompañamiento a la implementación de los lineamientos para programas de integridad con proveedores del Distrito implementado</t>
  </si>
  <si>
    <t>(Sumatoria de fases de diseño y acompañamiento a la implementación de los lineamientos para programas de integridad con proveedores del Distrito realizadas/Sumatoria de fases de diseño y seguimiento a la implementación de los lineamientos para programas de integridad con proveedores del Distrito programadas)*100</t>
  </si>
  <si>
    <t>Diagnósticos de la gestión contractual en el Distrito realizados</t>
  </si>
  <si>
    <t>4.3.6 Acompañamiento técnico a la gestión contractual de las entidades distritales</t>
  </si>
  <si>
    <t xml:space="preserve">Porcentaje de entidades distritales acompañadas tecnicamente en gestión contractual </t>
  </si>
  <si>
    <t>(Sumatoria de entidades distritales acompañadas tecnicamente en gestión contractual /Sumatoria de entidades distritales que solicitaron acompañamiento técnico en gestión contractual)*100 realizados</t>
  </si>
  <si>
    <t xml:space="preserve">1.1.12 Campañas pedagógicas sobre Gobierno Abierto en las 20 localidades del Distrito Capital </t>
  </si>
  <si>
    <t xml:space="preserve">Número de Campañas pedagógicas sobre Gobierno Abierto en las 20 localidades del Distrito Capital </t>
  </si>
  <si>
    <t xml:space="preserve">Sumatoria de campañas pedagógicas sobre Gobierno Abierto  en las 20 localidades del Distrito Capital </t>
  </si>
  <si>
    <t xml:space="preserve">1.1.13 Estrategia de control social sobre la gestión de las Alcaldías Locales en las cuales se vinculen Instituciones de Educación Superior </t>
  </si>
  <si>
    <t>Porcentaje de avance en la implementación de la estrategia de control social sobre la gestión de las alcaldías locales en las cuales se vinculen a las Instituciones de Educación Superior.</t>
  </si>
  <si>
    <t>(Sumatoria de fases ejecutadas para la implementación  de la estrategia de control social sobre la gestión de las alcaldías locales en las cuales se vinculen a las Instituciones de Educación Superior /Sumatoria fases programadas para la implementación de la  de la estrategia de control social sobre la gestión de las alcaldías locales en las cuales se vinculen a las Instituciones de Educación Superior )*100</t>
  </si>
  <si>
    <t>1.1.17 Estrategia para fortalecer la participación de la ciudadanía en la programación del presupuesto de las Alcaldías Locales.</t>
  </si>
  <si>
    <t>Porcentaje de avance en la implementación de la estrategia para fortalecer la participación de la ciudadanía en la programación del presupuesto de las Alcaldías Locales</t>
  </si>
  <si>
    <t>(Sumatoria de fases ejecutadas para la implementación  de la de la estrategia para fortalecer la participación de la ciudadanía en la programación del presupuesto de las Alcaldías Locales/Sumatoria fases programadas para la implementación de la  de la estrategia para fortalecer la participación de la ciudadanía en la programación del presupuesto de las Alcaldías Locales)*100</t>
  </si>
  <si>
    <t>(Sumatoria de fases realizadas para fortalecer y unificar los procesos de descongestión de las actuaciones administrativas a cargo de las Alcaldías Locales/Sumatoria de fases programadas para fortalecer y unificar los procesos de descongestión de las actuaciones administrativas a cargo de las Alcaldías Locales)*100</t>
  </si>
  <si>
    <t>(Sumatoria de fases realizadas para fortalecer la transparencia  en los procesos de contratación de los Fondos de Desarrollo local/Sumatoria de fases programadas para para fortalecer la transparencia  en los procesos de contratación de los Fondos de Desarrollo local)*100</t>
  </si>
  <si>
    <t>Índice de Desempeño Ambiental Empresarial - IDEA</t>
  </si>
  <si>
    <t>Sumatoria de empresas que se encuentran en un rango entre muy bueno y superior</t>
  </si>
  <si>
    <t>2.1.6 Estrategias de prevención para la promición del mejoramiento ambiental de las organizaciones</t>
  </si>
  <si>
    <t>31/06/2021</t>
  </si>
  <si>
    <t>Porcentaje de avance en el diseño del documento con lineamientos sobre el uso del lenguaje claro e incluyente</t>
  </si>
  <si>
    <t>(Sumatoria de fases ejecutadas en el diseño del documento con lineamientos sobre el uso del lenguaje claro e incluyente para brindar información en la oferta de bienes y servicios de las entidades distritales / Sumatoria de fases programadas en el diseño del documento con lineamientos sobre el uso del lenguaje claro para brindar información en la oferta de bienes y servicios de las entidades distritales)*100</t>
  </si>
  <si>
    <t>Entidades sin ánimo de lucro y/o ciudadanía en general orientadas en aspectos jurídicos, financieros  y de inspección, vigilancia y control a entidades sin ánimo de lucro</t>
  </si>
  <si>
    <t xml:space="preserve">Sumatoria de entidades sin ánimo de lucro y/o ciudadanía en general orientadas  en aspectos de control a entidades sin ánimo de lucro. </t>
  </si>
  <si>
    <t>Directrices emitidas en temas de contratación estatal orientadas a la lucha contra la corrupción.</t>
  </si>
  <si>
    <t>Sumatoria de directrices emitidas en temas de contratación estatal orientadas a la lucha contra la corrupción.</t>
  </si>
  <si>
    <t>Porcentaje de avance en la implementación del Banco  de buenas prácticas en materia de transparencia en las entidades distritales</t>
  </si>
  <si>
    <t>(Sumatoria de fases ejecutadas en la implementación del Banco  de buenas prácticas en materia de transparencia en las entidades distritales / Sumatoria de fases programadas en la implementación del Banco  de buenas prácticas en materia de transparencia en las entidades distritales)*100</t>
  </si>
  <si>
    <t>Sumatoria de lineamientos emitidos</t>
  </si>
  <si>
    <t xml:space="preserve">1.1.5 Lineamiento de accesibilidad digital para fortalecer el criterio diferencial de acceso a la información pública de las entidades distritales </t>
  </si>
  <si>
    <t>(Número garantias e incentivos cumplidos/Número garantías e incentivos pactados)*100</t>
  </si>
  <si>
    <t xml:space="preserve">4.3.1 Formación a personal de las entidades y organismos distritales, capitulo contratación pública </t>
  </si>
  <si>
    <t>(Número de entidades distritales que publicaron procesos de contratación en SECOP II /Total de entidades distritales )*100</t>
  </si>
  <si>
    <t>2.2.7 Protocolo para el diseño e implementación de proyectos de transformación dirigidos a promover cambios voluntarios en conocimientos, percepciones, actitudes, emociones y prácticas en favor de la transparencia, la  integridad y la no tolerancia con la corrupción que incorporen el enfoque poblacional diferencial</t>
  </si>
  <si>
    <t>2.2.8 Acompañamiento en la aplicación del protocolo para el diseño e implementación de proyectos de transformación dirigidos a promover cambios voluntarios en conocimientos, percepciones, actitudes, emociones y prácticas en favor de la transparencia, la  integridad y la no tolerancia con la corrupción</t>
  </si>
  <si>
    <t>Porcentaje de avance en el diseño de Protocolo para el diseño e implementación de proyectos de transformación dirigidos a promover cambios voluntarios en conocimientos, percepciones, actitudes, emociones y prácticas en favor de la transparencia, la  integridad y la no tolerancia con la corrupción que incorporen el enfoque poblacional diferencial</t>
  </si>
  <si>
    <t>Porcentaje de acciones del protocolo para el diseño e implementación de proyectos de transformación dirigidos a promover cambios voluntarios en conocimientos, percepciones, actitudes, emociones y prácticas acompañadas</t>
  </si>
  <si>
    <t>(Sumatoria de acciones del protocolo para el diseño e implementación de proyectos de transformación dirigidos a promover cambios voluntarios en conocimientos, percepciones, actitudes, emociones y prácticas acompañadas / Sumatoria del  total de acciones del protocolo programadas)*100</t>
  </si>
  <si>
    <t>(Avance ejecutado en el diseño del protocolo para el diseño e implementación de proyectos de transformación dirigidos a promover cambios voluntarios en conocimientos, percepciones, actitudes, emociones y prácticas en favor de la transparencia, la  integridad y la no tolerancia con la corrupción/Avance programado para el diseño del protocolo para diseño e implementación de proyectos de transformación dirigidos a promover cambios voluntarios en conocimientos, percepciones, actitudes, emociones y prácticas en favor de la transparencia, la  integridad y la no tolerancia con la corrupción)*100</t>
  </si>
  <si>
    <t>3813000 ext. 3050</t>
  </si>
  <si>
    <t>(Herramientas pedagógicas para la transparencia desarrolladas /Herramientas pedagógicas para la transparencia programadas por año) * 100</t>
  </si>
  <si>
    <t>Entidades Distritales que publican los procesos de contratación en SECOP II</t>
  </si>
  <si>
    <t>3.2.9 Campañas de comunicación a ciudadanos sobre conocimiento y acceso a los  servicios de justicia y mecanismos de participación</t>
  </si>
  <si>
    <t>Subsecretaría de Acceso a la Justicia</t>
  </si>
  <si>
    <t>Verónica Urdaneta</t>
  </si>
  <si>
    <t>maria.urdaneta@scj.gov.co</t>
  </si>
  <si>
    <t>Cultura, Recreación y Deporte</t>
  </si>
  <si>
    <t>Desarrollo Económico Industria y Turismo</t>
  </si>
  <si>
    <t>Gestión Pública, Gobierno y entidades de control</t>
  </si>
  <si>
    <t>Secretaría General de la Alcaldía Mayor de Bogotá, Secretaría Distrital de Gobierno y Veeduría Distrital</t>
  </si>
  <si>
    <t>Sector correponsable 4:</t>
  </si>
  <si>
    <t>Entidad 4:</t>
  </si>
  <si>
    <t>Sector correponsable 5:</t>
  </si>
  <si>
    <t>Entidad 5:</t>
  </si>
  <si>
    <t>Sector correponsable 6:</t>
  </si>
  <si>
    <t>Entidad 6:</t>
  </si>
  <si>
    <t>Sector correponsable 7:</t>
  </si>
  <si>
    <t>Entidad 7:</t>
  </si>
  <si>
    <t>Sector correponsable 8:</t>
  </si>
  <si>
    <t>Entidad 8:</t>
  </si>
  <si>
    <t>Sector correponsable 9:</t>
  </si>
  <si>
    <t>Entidad 9:</t>
  </si>
  <si>
    <t>Sector correponsable 10:</t>
  </si>
  <si>
    <t>Entidad 10:</t>
  </si>
  <si>
    <t>Sector correponsable 11:</t>
  </si>
  <si>
    <t>Entidad 11:</t>
  </si>
  <si>
    <t>Sector correponsable 12:</t>
  </si>
  <si>
    <t>Entidad 13:</t>
  </si>
  <si>
    <t>Sector correponsable 13:</t>
  </si>
  <si>
    <t>Entidad 14:</t>
  </si>
  <si>
    <t>Sector correponsable15:</t>
  </si>
  <si>
    <t>Entidad 15:</t>
  </si>
  <si>
    <t>Sector correponsable 16:</t>
  </si>
  <si>
    <t>Entidad 16:</t>
  </si>
  <si>
    <t>Desarrollo Economico Industria y Turismo</t>
  </si>
  <si>
    <t>Entidad 3:</t>
  </si>
  <si>
    <t>Instituto de Desarrollo Urbano
Transmilenio S.A.
Empresa Metro de Bogotá S.A.</t>
  </si>
  <si>
    <t>Política Pública Distrital de Transparencia, Integridad y No Tolerancia con la Corrupción</t>
  </si>
  <si>
    <t xml:space="preserve">4.2.10 Miembros de entidades sin ánimo de lucro y/o ciudadanía en general orientados en aspectos jurídicos, financieros  y de inspección, vigilancia y control a entidades sin ánimo de lucro. </t>
  </si>
  <si>
    <t>Porcentaje de aplicación del mecanismo de Denuncia de Alto de Nivel del proceso de contratación de la Primera Línea del Metro de Bogotá</t>
  </si>
  <si>
    <t>Porcentaje de desarrollo de Herramientas pedagógicas para la transparencia e integridad dirigida a servidores(as) públicos(as) y operadores de los servicios sociales</t>
  </si>
  <si>
    <t>Porcentaje de desarrollo de Herramientas para la estrategia pedagógica para el cuidado de lo público y el control social dirigida a niños(as) de 8 a 14 años, participantes de los servicios sociales (Centros AMAR, Centros FORJAR, Centros CRECER)</t>
  </si>
  <si>
    <t>Porcentaje de operación de Línea Unica Distrital de Salud (Callcenter)</t>
  </si>
  <si>
    <t>(Sumatoria de fases ejecutadas de operación de Línea Unica Distrital de Salud (Callcenter) / Sumatoria  de fases programadas de operación de Línea Unica Distrital de Salud (Callcenter))*100</t>
  </si>
  <si>
    <t xml:space="preserve">3.1.7 Lineamiento antilavado de activos y contra la financiacion del terrorismo especialmente de aquellos conexos a actos de corrupción en el distrito capital. </t>
  </si>
  <si>
    <t xml:space="preserve">Porcentaje de avance en la implementación del lineamiento antilavado de activos y contra la financiacion del terrorismo especialmente de aquellos conexos a actos de corrupción en el distrito capital. </t>
  </si>
  <si>
    <t>(Sumatoria de fases ejecutadas en la implementación del lineamiento antilavado de activos y contra la financiacion del terrorismo especialmente de aquellos conexos a actos de corrupción en el distrito capital / Sumatoria de fases programadas en la implementación del lineamiento antilavado de activos y contra la financiacion del terrorismo especialmente de aquellos conexos a actos de corrupción en el distrito capital)*100%</t>
  </si>
  <si>
    <t>Número de campañas de comunicación dirigidas a los ciudadanos sobre conocimiento y acceso a los  servicios de justicia y mecanismos de participación.</t>
  </si>
  <si>
    <t>Sumatoria de campañas de comunicación a ciudadanos sobre conocimiento y acceso a los servicios de justicia y mecanismos de participación</t>
  </si>
  <si>
    <t>(Entidades del SDARIV con metas vigentes en el PAD con mecanismos de acreditación en el RUV implementados/Entidades del SDARIV con metas vigentes en el PAD)*100</t>
  </si>
  <si>
    <t>Porcentaje de entidades acompañadas con asistencia técnica para la publicación de información de bienes, servicios y beneficios  en el SIGO</t>
  </si>
  <si>
    <t>(Entidades acompañadas con asistencia técnica para la publicación de información de bienes, servicios y beneficios  en el SIGO/Total de entidades distritales pertenecientes al SDARIV)*100</t>
  </si>
  <si>
    <t>Porcentaje de personas evaluadas con los criterios implementados para el otorgamiento de ayuda humanitaria inmediata</t>
  </si>
  <si>
    <t>(Sumatoria de personas que son evaluadas con los criterios implementados para el otorgamiento de ayuda humanitaria inmediata/Total de personas que solicitan la ayuda humanitaria inmediata)*100</t>
  </si>
  <si>
    <t xml:space="preserve">Secretaría de Educación del Distrito </t>
  </si>
  <si>
    <t>Secretaría Distrital de Cultura, Recreación y Deporte</t>
  </si>
  <si>
    <t>Secretaría Distrital de Desarrollo Económico</t>
  </si>
  <si>
    <t>Secretaría Distrital de Planeación</t>
  </si>
  <si>
    <r>
      <t>Objetivo General de la Política Pública</t>
    </r>
    <r>
      <rPr>
        <sz val="11"/>
        <rFont val="Arial Narrow"/>
        <family val="2"/>
      </rPr>
      <t>: Fortalecer las instituciones para prevenir y mitigar el impacto negativo de las prácticas corruptas en el sector público, privado y en la ciudadanía.</t>
    </r>
  </si>
  <si>
    <t>Capacitaciones  en control social y gobierno abierto que incorporen el enfoque poblacional diferencial  dirigidas a servidores(as) públicos(as) realizadas</t>
  </si>
  <si>
    <t>Sumatoria de capacitaciones  en control social y gobierno abierto que incorporen el enfoque poblacional diferencial  dirigidas a servidores(as) públicos(as) realizadas</t>
  </si>
  <si>
    <t xml:space="preserve">Buenas prácticas de control social en corrupción visibilizadas a través de la Plataforma de LabCapital </t>
  </si>
  <si>
    <t>Actualizaciones al Tablero de control para el seguimiento a las peticiones ciudadanas en el Distrito realizadas</t>
  </si>
  <si>
    <t xml:space="preserve"> Sumatoria de actualizaciones al Tablero de control para el seguimiento a las peticiones ciudadanas en el Distrito realizadas</t>
  </si>
  <si>
    <t>Lineamientos de la Estrategia para la verificación de datos de beneficiarios de los programas sociales del Distrito realizados</t>
  </si>
  <si>
    <t>Sumatoria de lineamientos de la estrategia para la verificación de datos de beneficiarios de los programas sociales del Distrito realizados</t>
  </si>
  <si>
    <t>Porcentaje de operación de la Comunidad de prácticas en transparencia, integridad y lucha contra la corrupción articuladas con el sector privado, ONG, academia y/u organizaciones que representen los grupos poblacionales y los sectores sociales en el distrito implementada</t>
  </si>
  <si>
    <t>Enfoque</t>
  </si>
  <si>
    <t>No Tiene</t>
  </si>
  <si>
    <t>No tiene</t>
  </si>
  <si>
    <t>Poblacional; Diferencial; Territorial; Género</t>
  </si>
  <si>
    <t>Territorial</t>
  </si>
  <si>
    <t>Poblacional; Diferencial; Género; Territorial</t>
  </si>
  <si>
    <t>Poblacional; Diferencial; Género</t>
  </si>
  <si>
    <t>Género; Diferencial</t>
  </si>
  <si>
    <t>Poblacional; Territorial</t>
  </si>
  <si>
    <t>Poblacional, Diferencial, Territorial</t>
  </si>
  <si>
    <t>Poblacional, Diferencial</t>
  </si>
  <si>
    <t>Poblacional</t>
  </si>
  <si>
    <t>Poblacional, Diferencial, Género, Territorial</t>
  </si>
  <si>
    <t>Ambiental</t>
  </si>
  <si>
    <t>Poblacional, Diferencia</t>
  </si>
  <si>
    <t>Visitas recibidas al Sistema de Gestión Integral de proyectos - ZIPA</t>
  </si>
  <si>
    <t>Sumatoria de visitas recibidas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</si>
</sst>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5" formatCode="&quot;$&quot;\ #,##0;\-&quot;$&quot;\ #,##0"/>
    <numFmt numFmtId="6" formatCode="&quot;$&quot;\ #,##0;[Red]\-&quot;$&quot;\ #,##0"/>
    <numFmt numFmtId="44" formatCode="_-&quot;$&quot;\ * #,##0.00_-;\-&quot;$&quot;\ * #,##0.00_-;_-&quot;$&quot;\ *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quot;$&quot;* #,##0_-;\-&quot;$&quot;* #,##0_-;_-&quot;$&quot;* &quot;-&quot;_-;_-@_-"/>
    <numFmt numFmtId="169" formatCode="&quot;$&quot;#,##0"/>
    <numFmt numFmtId="170" formatCode="_ * #,##0.00_ ;_ * \-#,##0.00_ ;_ * &quot;-&quot;??_ ;_ @_ "/>
    <numFmt numFmtId="171" formatCode="#.##000"/>
    <numFmt numFmtId="172" formatCode="\$#,#00"/>
    <numFmt numFmtId="173" formatCode="#,#00"/>
    <numFmt numFmtId="174" formatCode="#.##0,"/>
    <numFmt numFmtId="175" formatCode="\$#,"/>
    <numFmt numFmtId="176" formatCode="\$#,##0.00\ ;\(\$#,##0.00\)"/>
    <numFmt numFmtId="177" formatCode="#,##0.000;\-#,##0.000"/>
    <numFmt numFmtId="178" formatCode="_ [$€-2]\ * #,##0.00_ ;_ [$€-2]\ * \-#,##0.00_ ;_ [$€-2]\ * &quot;-&quot;??_ "/>
    <numFmt numFmtId="179" formatCode="_(* #,##0_);_(* \(#,##0\);_(* &quot;-&quot;??_);_(@_)"/>
    <numFmt numFmtId="180" formatCode="0.0%"/>
    <numFmt numFmtId="181" formatCode="&quot;$&quot;#,##0.00"/>
    <numFmt numFmtId="182" formatCode="_-* #,##0_-;\-* #,##0_-;_-* &quot;-&quot;??_-;_-@_-"/>
    <numFmt numFmtId="183" formatCode="&quot;$&quot;#,##0.0"/>
    <numFmt numFmtId="184" formatCode="0.0"/>
    <numFmt numFmtId="185" formatCode="_(&quot;$&quot;\ * #,##0_);_(&quot;$&quot;\ * \(#,##0\);_(&quot;$&quot;\ * &quot;-&quot;??_);_(@_)"/>
    <numFmt numFmtId="186" formatCode="0.000000000"/>
    <numFmt numFmtId="187" formatCode="\$#,##0"/>
    <numFmt numFmtId="188" formatCode="\$#,##0.00"/>
    <numFmt numFmtId="189" formatCode="_-&quot;$ &quot;* #,##0_-;&quot;-$ &quot;* #,##0_-;_-&quot;$ &quot;* \-??_-;_-@_-"/>
    <numFmt numFmtId="190" formatCode="_-&quot;$ &quot;* #,##0.00_-;&quot;-$ &quot;* #,##0.00_-;_-&quot;$ &quot;* \-??_-;_-@_-"/>
    <numFmt numFmtId="191" formatCode="_-* #,##0_-;\-* #,##0_-;_-* \-??_-;_-@_-"/>
    <numFmt numFmtId="192" formatCode="_-\$* #,##0_-;&quot;-$&quot;* #,##0_-;_-\$* \-_-;_-@_-"/>
    <numFmt numFmtId="193" formatCode="&quot;$ &quot;#,##0;[Red]&quot;-$ &quot;#,##0"/>
    <numFmt numFmtId="194" formatCode="&quot;$&quot;\ #,##0"/>
    <numFmt numFmtId="195" formatCode="&quot;$&quot;\ #,##0.00"/>
    <numFmt numFmtId="196" formatCode="0.000"/>
  </numFmts>
  <fonts count="18">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12"/>
      <color indexed="24"/>
      <name val="Modern"/>
      <family val="3"/>
      <charset val="255"/>
    </font>
    <font>
      <b/>
      <sz val="18"/>
      <color indexed="24"/>
      <name val="Modern"/>
      <family val="3"/>
      <charset val="255"/>
    </font>
    <font>
      <b/>
      <sz val="12"/>
      <color indexed="24"/>
      <name val="Modern"/>
      <family val="3"/>
      <charset val="255"/>
    </font>
    <font>
      <b/>
      <sz val="11"/>
      <name val="Arial Narrow"/>
      <family val="2"/>
    </font>
    <font>
      <sz val="11"/>
      <name val="Arial Narrow"/>
      <family val="2"/>
    </font>
    <font>
      <u/>
      <sz val="10"/>
      <color indexed="12"/>
      <name val="Arial"/>
      <family val="2"/>
    </font>
    <font>
      <sz val="11"/>
      <color theme="1"/>
      <name val="Arial Narrow"/>
      <family val="2"/>
    </font>
    <font>
      <i/>
      <sz val="11"/>
      <color rgb="FF7F7F7F"/>
      <name val="Calibri"/>
      <family val="2"/>
      <scheme val="minor"/>
    </font>
    <font>
      <sz val="11"/>
      <color rgb="FF000000"/>
      <name val="Arial Narrow"/>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bgColor rgb="FFFFFF00"/>
      </patternFill>
    </fill>
    <fill>
      <patternFill patternType="solid">
        <fgColor theme="0"/>
        <bgColor rgb="FFCCFFCC"/>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double">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s>
  <cellStyleXfs count="49">
    <xf numFmtId="0" fontId="0" fillId="0" borderId="0"/>
    <xf numFmtId="0" fontId="1" fillId="0" borderId="0"/>
    <xf numFmtId="0" fontId="4" fillId="0" borderId="0"/>
    <xf numFmtId="0" fontId="6" fillId="0" borderId="0">
      <protection locked="0"/>
    </xf>
    <xf numFmtId="0" fontId="6" fillId="0" borderId="0">
      <protection locked="0"/>
    </xf>
    <xf numFmtId="174" fontId="7" fillId="0" borderId="0">
      <protection locked="0"/>
    </xf>
    <xf numFmtId="175" fontId="7" fillId="0" borderId="0">
      <protection locked="0"/>
    </xf>
    <xf numFmtId="0" fontId="7" fillId="0" borderId="0">
      <protection locked="0"/>
    </xf>
    <xf numFmtId="178" fontId="1" fillId="0" borderId="0" applyFont="0" applyFill="0" applyBorder="0" applyAlignment="0" applyProtection="0"/>
    <xf numFmtId="0" fontId="7" fillId="0" borderId="0">
      <protection locked="0"/>
    </xf>
    <xf numFmtId="173" fontId="7" fillId="0" borderId="0">
      <protection locked="0"/>
    </xf>
    <xf numFmtId="173" fontId="7" fillId="0" borderId="0">
      <protection locked="0"/>
    </xf>
    <xf numFmtId="0" fontId="7" fillId="0" borderId="0">
      <protection locked="0"/>
    </xf>
    <xf numFmtId="0" fontId="6" fillId="0" borderId="0">
      <protection locked="0"/>
    </xf>
    <xf numFmtId="0" fontId="6" fillId="0" borderId="0">
      <protection locked="0"/>
    </xf>
    <xf numFmtId="0" fontId="6" fillId="0" borderId="0">
      <protection locked="0"/>
    </xf>
    <xf numFmtId="170" fontId="1" fillId="0" borderId="0" applyFont="0" applyFill="0" applyBorder="0" applyAlignment="0" applyProtection="0"/>
    <xf numFmtId="172" fontId="7" fillId="0" borderId="0">
      <protection locked="0"/>
    </xf>
    <xf numFmtId="177" fontId="1" fillId="0" borderId="0">
      <protection locked="0"/>
    </xf>
    <xf numFmtId="9" fontId="1" fillId="0" borderId="0" applyFont="0" applyFill="0" applyBorder="0" applyAlignment="0" applyProtection="0"/>
    <xf numFmtId="171" fontId="7" fillId="0" borderId="0">
      <protection locked="0"/>
    </xf>
    <xf numFmtId="5" fontId="8" fillId="0" borderId="0">
      <protection locked="0"/>
    </xf>
    <xf numFmtId="39" fontId="5" fillId="0" borderId="18" applyFill="0">
      <alignment horizontal="left"/>
    </xf>
    <xf numFmtId="0" fontId="1" fillId="0" borderId="0" applyNumberFormat="0"/>
    <xf numFmtId="0" fontId="7" fillId="0" borderId="19">
      <protection locked="0"/>
    </xf>
    <xf numFmtId="0" fontId="9" fillId="0" borderId="0" applyProtection="0"/>
    <xf numFmtId="176" fontId="9" fillId="0" borderId="0" applyProtection="0"/>
    <xf numFmtId="0" fontId="10" fillId="0" borderId="0" applyProtection="0"/>
    <xf numFmtId="0" fontId="11" fillId="0" borderId="0" applyProtection="0"/>
    <xf numFmtId="0" fontId="9" fillId="0" borderId="20" applyProtection="0"/>
    <xf numFmtId="0" fontId="9" fillId="0" borderId="0"/>
    <xf numFmtId="10" fontId="9" fillId="0" borderId="0" applyProtection="0"/>
    <xf numFmtId="0" fontId="9" fillId="0" borderId="0"/>
    <xf numFmtId="2" fontId="9" fillId="0" borderId="0" applyProtection="0"/>
    <xf numFmtId="4" fontId="9" fillId="0" borderId="0" applyProtection="0"/>
    <xf numFmtId="0" fontId="3" fillId="0" borderId="0"/>
    <xf numFmtId="0" fontId="1" fillId="0" borderId="0"/>
    <xf numFmtId="0" fontId="14" fillId="0" borderId="0" applyNumberFormat="0" applyFill="0" applyBorder="0" applyAlignment="0" applyProtection="0">
      <alignment vertical="top"/>
      <protection locked="0"/>
    </xf>
    <xf numFmtId="0" fontId="1" fillId="0" borderId="0"/>
    <xf numFmtId="168"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0" fontId="16" fillId="0" borderId="0" applyNumberFormat="0" applyFill="0" applyBorder="0" applyAlignment="0" applyProtection="0"/>
    <xf numFmtId="168" fontId="3" fillId="0" borderId="0" applyFont="0" applyFill="0" applyBorder="0" applyAlignment="0" applyProtection="0"/>
  </cellStyleXfs>
  <cellXfs count="35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0" fillId="0" borderId="0" xfId="0" applyAlignment="1">
      <alignment vertical="center"/>
    </xf>
    <xf numFmtId="0" fontId="13" fillId="0" borderId="1" xfId="1" applyFont="1" applyBorder="1" applyAlignment="1">
      <alignment vertical="center" wrapText="1"/>
    </xf>
    <xf numFmtId="0" fontId="12" fillId="0" borderId="8" xfId="1" applyFont="1" applyBorder="1" applyAlignment="1">
      <alignment vertical="center" wrapText="1"/>
    </xf>
    <xf numFmtId="0" fontId="12" fillId="0" borderId="1" xfId="1" applyFont="1" applyBorder="1" applyAlignment="1">
      <alignment vertical="center" wrapText="1"/>
    </xf>
    <xf numFmtId="0" fontId="13" fillId="2" borderId="1" xfId="1" applyFont="1" applyFill="1" applyBorder="1" applyAlignment="1">
      <alignment vertical="center" wrapText="1"/>
    </xf>
    <xf numFmtId="0" fontId="13" fillId="2" borderId="1" xfId="1" applyFont="1" applyFill="1" applyBorder="1" applyAlignment="1">
      <alignment vertical="top" wrapText="1"/>
    </xf>
    <xf numFmtId="169" fontId="13" fillId="2" borderId="1" xfId="1" applyNumberFormat="1" applyFont="1" applyFill="1" applyBorder="1" applyAlignment="1">
      <alignment vertical="center" wrapText="1"/>
    </xf>
    <xf numFmtId="0" fontId="15" fillId="2" borderId="1" xfId="0" applyFont="1" applyFill="1" applyBorder="1" applyAlignment="1">
      <alignment wrapText="1"/>
    </xf>
    <xf numFmtId="0" fontId="13" fillId="2" borderId="1" xfId="1" applyNumberFormat="1" applyFont="1" applyFill="1" applyBorder="1" applyAlignment="1">
      <alignment vertical="center" wrapText="1"/>
    </xf>
    <xf numFmtId="14" fontId="13" fillId="2" borderId="1" xfId="1" applyNumberFormat="1" applyFont="1" applyFill="1" applyBorder="1" applyAlignment="1">
      <alignment horizontal="center" vertical="center" wrapText="1"/>
    </xf>
    <xf numFmtId="0" fontId="12" fillId="0" borderId="1" xfId="1" applyFont="1" applyBorder="1" applyAlignment="1">
      <alignment horizontal="center" vertical="center" wrapText="1"/>
    </xf>
    <xf numFmtId="0" fontId="15" fillId="2" borderId="0" xfId="0" applyFont="1" applyFill="1" applyAlignment="1">
      <alignment wrapText="1"/>
    </xf>
    <xf numFmtId="0" fontId="13" fillId="2" borderId="1" xfId="0" applyFont="1" applyFill="1" applyBorder="1" applyAlignment="1">
      <alignment wrapText="1"/>
    </xf>
    <xf numFmtId="9" fontId="13" fillId="2" borderId="1" xfId="43" applyFont="1" applyFill="1" applyBorder="1" applyAlignment="1">
      <alignment horizontal="center" vertical="center" wrapText="1"/>
    </xf>
    <xf numFmtId="169" fontId="13" fillId="2" borderId="1" xfId="1" applyNumberFormat="1" applyFont="1" applyFill="1" applyBorder="1" applyAlignment="1">
      <alignment vertical="top" wrapText="1"/>
    </xf>
    <xf numFmtId="0" fontId="15" fillId="2" borderId="1" xfId="0" applyFont="1" applyFill="1" applyBorder="1" applyAlignment="1">
      <alignment vertical="top" wrapText="1"/>
    </xf>
    <xf numFmtId="14" fontId="13" fillId="2" borderId="1" xfId="1" applyNumberFormat="1" applyFont="1" applyFill="1" applyBorder="1" applyAlignment="1">
      <alignment vertical="top" wrapText="1"/>
    </xf>
    <xf numFmtId="0" fontId="13" fillId="2" borderId="1" xfId="41" applyNumberFormat="1" applyFont="1" applyFill="1" applyBorder="1" applyAlignment="1">
      <alignment vertical="top" wrapText="1"/>
    </xf>
    <xf numFmtId="10" fontId="13" fillId="2" borderId="1" xfId="1" applyNumberFormat="1" applyFont="1" applyFill="1" applyBorder="1" applyAlignment="1">
      <alignment vertical="center" wrapText="1"/>
    </xf>
    <xf numFmtId="0" fontId="13" fillId="2" borderId="1" xfId="41" applyNumberFormat="1" applyFont="1" applyFill="1" applyBorder="1" applyAlignment="1">
      <alignment vertical="center" wrapText="1"/>
    </xf>
    <xf numFmtId="14" fontId="13" fillId="2" borderId="1" xfId="0" applyNumberFormat="1" applyFont="1" applyFill="1" applyBorder="1" applyAlignment="1">
      <alignment horizontal="center" vertical="center" wrapText="1"/>
    </xf>
    <xf numFmtId="168" fontId="13" fillId="2" borderId="1" xfId="39" applyFont="1" applyFill="1" applyBorder="1" applyAlignment="1">
      <alignment vertical="center" wrapText="1"/>
    </xf>
    <xf numFmtId="9" fontId="15" fillId="2" borderId="1" xfId="0" applyNumberFormat="1" applyFont="1" applyFill="1" applyBorder="1" applyAlignment="1">
      <alignment horizontal="center" vertical="center" wrapText="1"/>
    </xf>
    <xf numFmtId="164" fontId="13" fillId="2" borderId="1" xfId="1" applyNumberFormat="1" applyFont="1" applyFill="1" applyBorder="1" applyAlignment="1">
      <alignment vertical="center" wrapText="1"/>
    </xf>
    <xf numFmtId="9" fontId="13" fillId="2" borderId="1" xfId="43" applyFont="1" applyFill="1" applyBorder="1" applyAlignment="1">
      <alignment vertical="center" wrapText="1"/>
    </xf>
    <xf numFmtId="2" fontId="13" fillId="2" borderId="1" xfId="41" applyNumberFormat="1" applyFont="1" applyFill="1" applyBorder="1" applyAlignment="1">
      <alignment vertical="top" wrapText="1"/>
    </xf>
    <xf numFmtId="180" fontId="15" fillId="2" borderId="1" xfId="41" applyNumberFormat="1" applyFont="1" applyFill="1" applyBorder="1" applyAlignment="1">
      <alignment horizontal="center" vertical="center" wrapText="1"/>
    </xf>
    <xf numFmtId="0" fontId="13" fillId="2" borderId="1" xfId="1" applyFont="1" applyFill="1" applyBorder="1" applyAlignment="1">
      <alignment horizontal="left" vertical="center" wrapText="1"/>
    </xf>
    <xf numFmtId="0" fontId="13" fillId="2" borderId="1" xfId="1" applyFont="1" applyFill="1" applyBorder="1" applyAlignment="1">
      <alignment horizontal="center" vertical="center" wrapText="1"/>
    </xf>
    <xf numFmtId="14" fontId="13" fillId="2" borderId="1" xfId="43" applyNumberFormat="1" applyFont="1" applyFill="1" applyBorder="1" applyAlignment="1">
      <alignment horizontal="center" vertical="center" wrapText="1"/>
    </xf>
    <xf numFmtId="1" fontId="13" fillId="2" borderId="1" xfId="43" applyNumberFormat="1" applyFont="1" applyFill="1" applyBorder="1" applyAlignment="1">
      <alignment horizontal="center" vertical="center" wrapText="1"/>
    </xf>
    <xf numFmtId="169" fontId="13" fillId="2" borderId="1" xfId="1" applyNumberFormat="1" applyFont="1" applyFill="1" applyBorder="1" applyAlignment="1">
      <alignment horizontal="center" vertical="center" wrapText="1"/>
    </xf>
    <xf numFmtId="168" fontId="13" fillId="2" borderId="1" xfId="39" applyFont="1" applyFill="1" applyBorder="1" applyAlignment="1">
      <alignment horizontal="center" vertical="center" wrapText="1"/>
    </xf>
    <xf numFmtId="3" fontId="13" fillId="2" borderId="1" xfId="1" applyNumberFormat="1" applyFont="1" applyFill="1" applyBorder="1" applyAlignment="1">
      <alignment horizontal="center" vertical="center" wrapText="1"/>
    </xf>
    <xf numFmtId="169" fontId="13" fillId="2" borderId="1" xfId="1" applyNumberFormat="1" applyFont="1" applyFill="1" applyBorder="1" applyAlignment="1">
      <alignment horizontal="right" vertical="center" wrapText="1"/>
    </xf>
    <xf numFmtId="185" fontId="13" fillId="2" borderId="1" xfId="1" applyNumberFormat="1" applyFont="1" applyFill="1" applyBorder="1" applyAlignment="1">
      <alignment vertical="center" wrapText="1"/>
    </xf>
    <xf numFmtId="185" fontId="15" fillId="2" borderId="1" xfId="0" applyNumberFormat="1" applyFont="1" applyFill="1" applyBorder="1" applyAlignment="1">
      <alignment wrapText="1"/>
    </xf>
    <xf numFmtId="1" fontId="15" fillId="2" borderId="1" xfId="41" applyNumberFormat="1" applyFont="1" applyFill="1" applyBorder="1" applyAlignment="1">
      <alignment horizontal="center" vertical="center" wrapText="1"/>
    </xf>
    <xf numFmtId="1" fontId="13" fillId="2" borderId="1" xfId="41" applyNumberFormat="1" applyFont="1" applyFill="1" applyBorder="1" applyAlignment="1">
      <alignment vertical="top" wrapText="1"/>
    </xf>
    <xf numFmtId="0" fontId="15" fillId="2" borderId="1" xfId="41" applyNumberFormat="1" applyFont="1" applyFill="1" applyBorder="1" applyAlignment="1">
      <alignment horizontal="center" vertical="center" wrapText="1"/>
    </xf>
    <xf numFmtId="9" fontId="13" fillId="2" borderId="1" xfId="1" applyNumberFormat="1" applyFont="1" applyFill="1" applyBorder="1" applyAlignment="1">
      <alignment vertical="top" wrapText="1"/>
    </xf>
    <xf numFmtId="44" fontId="13" fillId="2" borderId="1" xfId="40" applyFont="1" applyFill="1" applyBorder="1" applyAlignment="1">
      <alignment horizontal="center" vertical="center" wrapText="1"/>
    </xf>
    <xf numFmtId="182" fontId="13" fillId="2" borderId="1" xfId="42" applyNumberFormat="1" applyFont="1" applyFill="1" applyBorder="1" applyAlignment="1" applyProtection="1">
      <alignment vertical="center" wrapText="1"/>
    </xf>
    <xf numFmtId="44" fontId="13" fillId="2" borderId="1" xfId="40" applyFont="1" applyFill="1" applyBorder="1" applyAlignment="1">
      <alignment vertical="center" wrapText="1"/>
    </xf>
    <xf numFmtId="9" fontId="13" fillId="2" borderId="1" xfId="41" applyNumberFormat="1" applyFont="1" applyFill="1" applyBorder="1" applyAlignment="1">
      <alignment vertical="top" wrapText="1"/>
    </xf>
    <xf numFmtId="0" fontId="15" fillId="2" borderId="1" xfId="0" applyFont="1" applyFill="1" applyBorder="1" applyAlignment="1">
      <alignment horizontal="left" vertical="top" wrapText="1"/>
    </xf>
    <xf numFmtId="0" fontId="13" fillId="2" borderId="1" xfId="1" applyFont="1" applyFill="1" applyBorder="1" applyAlignment="1">
      <alignment horizontal="left" vertical="top" wrapText="1"/>
    </xf>
    <xf numFmtId="179" fontId="13" fillId="2" borderId="1" xfId="45" applyNumberFormat="1" applyFont="1" applyFill="1" applyBorder="1" applyAlignment="1">
      <alignment horizontal="center" vertical="center" wrapText="1"/>
    </xf>
    <xf numFmtId="179" fontId="13" fillId="2" borderId="1" xfId="42" applyNumberFormat="1" applyFont="1" applyFill="1" applyBorder="1" applyAlignment="1">
      <alignment horizontal="center" vertical="center" wrapText="1"/>
    </xf>
    <xf numFmtId="10" fontId="15" fillId="2" borderId="1" xfId="0" applyNumberFormat="1" applyFont="1" applyFill="1" applyBorder="1" applyAlignment="1">
      <alignment vertical="top" wrapText="1"/>
    </xf>
    <xf numFmtId="166" fontId="13" fillId="2" borderId="1" xfId="44" applyFont="1" applyFill="1" applyBorder="1" applyAlignment="1">
      <alignment vertical="top" wrapText="1"/>
    </xf>
    <xf numFmtId="0" fontId="13" fillId="2" borderId="0" xfId="0" applyFont="1" applyFill="1" applyAlignment="1">
      <alignment wrapText="1"/>
    </xf>
    <xf numFmtId="0" fontId="13" fillId="2" borderId="1" xfId="1" applyFont="1" applyFill="1" applyBorder="1" applyAlignment="1">
      <alignment horizontal="justify" vertical="top" wrapText="1"/>
    </xf>
    <xf numFmtId="1" fontId="13" fillId="2" borderId="1" xfId="1" applyNumberFormat="1" applyFont="1" applyFill="1" applyBorder="1" applyAlignment="1">
      <alignment horizontal="center" vertical="center" wrapText="1"/>
    </xf>
    <xf numFmtId="0" fontId="15" fillId="2" borderId="0" xfId="0" applyFont="1" applyFill="1" applyAlignment="1">
      <alignment horizontal="center" wrapText="1"/>
    </xf>
    <xf numFmtId="3" fontId="13" fillId="2" borderId="1" xfId="43" applyNumberFormat="1" applyFont="1" applyFill="1" applyBorder="1" applyAlignment="1">
      <alignment horizontal="center" vertical="center" wrapText="1"/>
    </xf>
    <xf numFmtId="0" fontId="13" fillId="2" borderId="1" xfId="1" applyNumberFormat="1" applyFont="1" applyFill="1" applyBorder="1" applyAlignment="1">
      <alignment horizontal="left" vertical="center" wrapText="1"/>
    </xf>
    <xf numFmtId="0" fontId="13" fillId="2" borderId="1" xfId="1" applyNumberFormat="1" applyFont="1" applyFill="1" applyBorder="1" applyAlignment="1">
      <alignment horizontal="left" vertical="top" wrapText="1"/>
    </xf>
    <xf numFmtId="169" fontId="13" fillId="2" borderId="1" xfId="1" applyNumberFormat="1" applyFont="1" applyFill="1" applyBorder="1" applyAlignment="1">
      <alignment horizontal="center" vertical="top" wrapText="1"/>
    </xf>
    <xf numFmtId="0" fontId="15" fillId="2" borderId="1" xfId="0" applyFont="1" applyFill="1" applyBorder="1" applyAlignment="1">
      <alignment horizontal="left" wrapText="1"/>
    </xf>
    <xf numFmtId="0" fontId="15" fillId="2" borderId="0" xfId="0" applyFont="1" applyFill="1" applyAlignment="1">
      <alignment horizontal="left" wrapText="1"/>
    </xf>
    <xf numFmtId="9" fontId="15" fillId="2" borderId="0" xfId="43" applyFont="1" applyFill="1" applyAlignment="1">
      <alignment wrapText="1"/>
    </xf>
    <xf numFmtId="186" fontId="15" fillId="2" borderId="0" xfId="0" applyNumberFormat="1" applyFont="1" applyFill="1" applyAlignment="1">
      <alignment wrapText="1"/>
    </xf>
    <xf numFmtId="2" fontId="15" fillId="2" borderId="0" xfId="0" applyNumberFormat="1" applyFont="1" applyFill="1" applyAlignment="1">
      <alignment wrapText="1"/>
    </xf>
    <xf numFmtId="1" fontId="15" fillId="2" borderId="0" xfId="0" applyNumberFormat="1" applyFont="1" applyFill="1" applyAlignment="1">
      <alignment wrapText="1"/>
    </xf>
    <xf numFmtId="10" fontId="13" fillId="2" borderId="1" xfId="43" applyNumberFormat="1" applyFont="1" applyFill="1" applyBorder="1" applyAlignment="1">
      <alignment horizontal="center" vertical="center" wrapText="1"/>
    </xf>
    <xf numFmtId="10" fontId="13" fillId="2" borderId="1" xfId="43" applyNumberFormat="1" applyFont="1" applyFill="1" applyBorder="1" applyAlignment="1">
      <alignment horizontal="center" vertical="top" wrapText="1"/>
    </xf>
    <xf numFmtId="169" fontId="13" fillId="2" borderId="1" xfId="1" applyNumberFormat="1" applyFont="1" applyFill="1" applyBorder="1" applyAlignment="1">
      <alignment horizontal="left" vertical="center" wrapText="1"/>
    </xf>
    <xf numFmtId="169" fontId="13" fillId="2" borderId="1" xfId="1" applyNumberFormat="1" applyFont="1" applyFill="1" applyBorder="1" applyAlignment="1">
      <alignment horizontal="left" vertical="top" wrapText="1"/>
    </xf>
    <xf numFmtId="9" fontId="15" fillId="2" borderId="1" xfId="41" applyFont="1" applyFill="1" applyBorder="1" applyAlignment="1">
      <alignment horizontal="center" vertical="center" wrapText="1"/>
    </xf>
    <xf numFmtId="9" fontId="13" fillId="2" borderId="1" xfId="1" applyNumberFormat="1" applyFont="1" applyFill="1" applyBorder="1" applyAlignment="1">
      <alignment horizontal="center" vertical="center" wrapText="1"/>
    </xf>
    <xf numFmtId="6" fontId="13" fillId="2" borderId="1" xfId="1" applyNumberFormat="1" applyFont="1" applyFill="1" applyBorder="1" applyAlignment="1">
      <alignment vertical="top" wrapText="1"/>
    </xf>
    <xf numFmtId="169" fontId="15" fillId="2" borderId="0" xfId="0" applyNumberFormat="1" applyFont="1" applyFill="1" applyAlignment="1">
      <alignment wrapText="1"/>
    </xf>
    <xf numFmtId="185" fontId="15" fillId="2" borderId="0" xfId="0" applyNumberFormat="1" applyFont="1" applyFill="1" applyAlignment="1">
      <alignment wrapText="1"/>
    </xf>
    <xf numFmtId="10" fontId="13" fillId="2" borderId="1" xfId="43" applyNumberFormat="1" applyFont="1" applyFill="1" applyBorder="1" applyAlignment="1">
      <alignment vertical="top" wrapText="1"/>
    </xf>
    <xf numFmtId="10" fontId="13" fillId="2" borderId="1" xfId="41" applyNumberFormat="1" applyFont="1" applyFill="1" applyBorder="1" applyAlignment="1">
      <alignment vertical="top" wrapText="1"/>
    </xf>
    <xf numFmtId="0" fontId="15" fillId="2" borderId="0" xfId="0" applyFont="1" applyFill="1" applyBorder="1" applyAlignment="1">
      <alignment wrapText="1"/>
    </xf>
    <xf numFmtId="0" fontId="15" fillId="2" borderId="0" xfId="0" applyFont="1" applyFill="1" applyBorder="1" applyAlignment="1">
      <alignment vertical="top" wrapText="1"/>
    </xf>
    <xf numFmtId="0" fontId="13" fillId="2" borderId="1" xfId="1" applyFont="1" applyFill="1" applyBorder="1" applyAlignment="1">
      <alignment horizontal="center" vertical="top" wrapText="1"/>
    </xf>
    <xf numFmtId="0" fontId="15" fillId="2" borderId="1" xfId="0" applyFont="1" applyFill="1" applyBorder="1" applyAlignment="1">
      <alignment horizontal="center" vertical="top" wrapText="1"/>
    </xf>
    <xf numFmtId="14" fontId="15" fillId="2" borderId="1" xfId="0" applyNumberFormat="1" applyFont="1" applyFill="1" applyBorder="1" applyAlignment="1">
      <alignment horizontal="center" vertical="center" wrapText="1"/>
    </xf>
    <xf numFmtId="9" fontId="13" fillId="2" borderId="1" xfId="41" applyFont="1" applyFill="1" applyBorder="1" applyAlignment="1">
      <alignment horizontal="center" vertical="center" wrapText="1"/>
    </xf>
    <xf numFmtId="1" fontId="13" fillId="2" borderId="1" xfId="41" applyNumberFormat="1" applyFont="1" applyFill="1" applyBorder="1" applyAlignment="1">
      <alignment horizontal="center" vertical="center" wrapText="1"/>
    </xf>
    <xf numFmtId="2" fontId="13" fillId="2" borderId="1" xfId="41" applyNumberFormat="1" applyFont="1" applyFill="1" applyBorder="1" applyAlignment="1">
      <alignment horizontal="center" vertical="center" wrapText="1"/>
    </xf>
    <xf numFmtId="9" fontId="15" fillId="2" borderId="1" xfId="41" applyNumberFormat="1" applyFont="1" applyFill="1" applyBorder="1" applyAlignment="1">
      <alignment horizontal="center" vertical="center" wrapText="1"/>
    </xf>
    <xf numFmtId="0" fontId="13" fillId="2" borderId="1" xfId="41" applyNumberFormat="1" applyFont="1" applyFill="1" applyBorder="1" applyAlignment="1">
      <alignment horizontal="center" vertical="center" wrapText="1"/>
    </xf>
    <xf numFmtId="0" fontId="15" fillId="2" borderId="0" xfId="0" applyFont="1" applyFill="1" applyAlignment="1">
      <alignment horizontal="center" vertical="center" wrapText="1"/>
    </xf>
    <xf numFmtId="1" fontId="13" fillId="2" borderId="1" xfId="46" applyNumberFormat="1" applyFont="1" applyFill="1" applyBorder="1" applyAlignment="1">
      <alignment horizontal="center" vertical="center" wrapText="1"/>
    </xf>
    <xf numFmtId="0" fontId="13" fillId="0" borderId="1" xfId="1" applyFont="1" applyBorder="1" applyAlignment="1">
      <alignment horizontal="left" vertical="center" wrapText="1"/>
    </xf>
    <xf numFmtId="0" fontId="15" fillId="2" borderId="1" xfId="0" applyFont="1" applyFill="1" applyBorder="1" applyAlignment="1">
      <alignment horizontal="center" wrapText="1"/>
    </xf>
    <xf numFmtId="164" fontId="15" fillId="2" borderId="1" xfId="0" applyNumberFormat="1" applyFont="1" applyFill="1" applyBorder="1" applyAlignment="1">
      <alignment wrapText="1"/>
    </xf>
    <xf numFmtId="0" fontId="15" fillId="2" borderId="1" xfId="0" applyFont="1" applyFill="1" applyBorder="1" applyAlignment="1">
      <alignment horizontal="center" vertical="center" wrapText="1"/>
    </xf>
    <xf numFmtId="1" fontId="15" fillId="2" borderId="1" xfId="0" applyNumberFormat="1" applyFont="1" applyFill="1" applyBorder="1" applyAlignment="1">
      <alignment wrapText="1"/>
    </xf>
    <xf numFmtId="3" fontId="15" fillId="2" borderId="1" xfId="0" applyNumberFormat="1" applyFont="1" applyFill="1" applyBorder="1" applyAlignment="1">
      <alignment horizontal="center" vertical="center" wrapText="1"/>
    </xf>
    <xf numFmtId="10" fontId="15" fillId="2" borderId="1" xfId="43" applyNumberFormat="1" applyFont="1" applyFill="1" applyBorder="1" applyAlignment="1">
      <alignment horizontal="center" vertical="center" wrapText="1"/>
    </xf>
    <xf numFmtId="185" fontId="15" fillId="2" borderId="1" xfId="40" applyNumberFormat="1" applyFont="1" applyFill="1" applyBorder="1" applyAlignment="1">
      <alignment wrapText="1"/>
    </xf>
    <xf numFmtId="164" fontId="13" fillId="2" borderId="1" xfId="40" applyNumberFormat="1" applyFont="1" applyFill="1" applyBorder="1" applyAlignment="1">
      <alignment vertical="center" wrapText="1"/>
    </xf>
    <xf numFmtId="0" fontId="13" fillId="2" borderId="5" xfId="1" applyFont="1" applyFill="1" applyBorder="1" applyAlignment="1">
      <alignment vertical="center" wrapText="1"/>
    </xf>
    <xf numFmtId="14" fontId="13" fillId="2" borderId="1" xfId="1" applyNumberFormat="1" applyFont="1" applyFill="1" applyBorder="1" applyAlignment="1">
      <alignment horizontal="center" vertical="top" wrapText="1"/>
    </xf>
    <xf numFmtId="169" fontId="15" fillId="2" borderId="1" xfId="1" applyNumberFormat="1" applyFont="1" applyFill="1" applyBorder="1" applyAlignment="1">
      <alignment horizontal="center" vertical="top" wrapText="1"/>
    </xf>
    <xf numFmtId="0" fontId="12" fillId="3" borderId="1" xfId="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 xfId="0" applyFont="1" applyFill="1" applyBorder="1" applyAlignment="1">
      <alignment horizontal="center" wrapText="1"/>
    </xf>
    <xf numFmtId="0" fontId="12" fillId="3" borderId="14" xfId="1" applyFont="1" applyFill="1" applyBorder="1" applyAlignment="1">
      <alignment horizontal="center" vertical="center" wrapText="1"/>
    </xf>
    <xf numFmtId="194" fontId="13" fillId="2" borderId="1" xfId="1" applyNumberFormat="1" applyFont="1" applyFill="1" applyBorder="1" applyAlignment="1">
      <alignment vertical="top" wrapText="1"/>
    </xf>
    <xf numFmtId="10" fontId="15" fillId="2" borderId="0" xfId="43" applyNumberFormat="1" applyFont="1" applyFill="1" applyAlignment="1">
      <alignment wrapText="1"/>
    </xf>
    <xf numFmtId="2" fontId="15" fillId="2" borderId="0" xfId="43" applyNumberFormat="1" applyFont="1" applyFill="1" applyAlignment="1">
      <alignment wrapText="1"/>
    </xf>
    <xf numFmtId="9" fontId="13" fillId="2" borderId="1" xfId="41" applyNumberFormat="1" applyFont="1" applyFill="1" applyBorder="1" applyAlignment="1">
      <alignment horizontal="center" vertical="center" wrapText="1"/>
    </xf>
    <xf numFmtId="9" fontId="15" fillId="2" borderId="1" xfId="43" applyFont="1" applyFill="1" applyBorder="1" applyAlignment="1">
      <alignment horizontal="center" vertical="center" wrapText="1"/>
    </xf>
    <xf numFmtId="9" fontId="15" fillId="2" borderId="1" xfId="43" applyNumberFormat="1" applyFont="1" applyFill="1" applyBorder="1" applyAlignment="1">
      <alignment horizontal="center" vertical="center" wrapText="1"/>
    </xf>
    <xf numFmtId="180" fontId="13" fillId="2" borderId="1" xfId="1" applyNumberFormat="1" applyFont="1" applyFill="1" applyBorder="1" applyAlignment="1">
      <alignment horizontal="center" vertical="center" wrapText="1"/>
    </xf>
    <xf numFmtId="180" fontId="15" fillId="2" borderId="1" xfId="0" applyNumberFormat="1" applyFont="1" applyFill="1" applyBorder="1" applyAlignment="1">
      <alignment horizontal="center" vertical="center" wrapText="1"/>
    </xf>
    <xf numFmtId="180" fontId="13" fillId="2" borderId="1" xfId="41" applyNumberFormat="1" applyFont="1" applyFill="1" applyBorder="1" applyAlignment="1">
      <alignment horizontal="center" vertical="center" wrapText="1"/>
    </xf>
    <xf numFmtId="9" fontId="13" fillId="2" borderId="1" xfId="41" applyNumberFormat="1" applyFont="1" applyFill="1" applyBorder="1" applyAlignment="1">
      <alignment horizontal="center" vertical="top" wrapText="1"/>
    </xf>
    <xf numFmtId="195" fontId="13" fillId="2" borderId="1" xfId="1" applyNumberFormat="1" applyFont="1" applyFill="1" applyBorder="1" applyAlignment="1">
      <alignment vertical="top" wrapText="1"/>
    </xf>
    <xf numFmtId="194" fontId="15" fillId="2" borderId="0" xfId="0" applyNumberFormat="1" applyFont="1" applyFill="1" applyAlignment="1">
      <alignment wrapText="1"/>
    </xf>
    <xf numFmtId="194" fontId="15" fillId="2" borderId="1" xfId="0" applyNumberFormat="1" applyFont="1" applyFill="1" applyBorder="1" applyAlignment="1">
      <alignment wrapText="1"/>
    </xf>
    <xf numFmtId="9" fontId="13" fillId="5" borderId="1" xfId="43" applyFont="1" applyFill="1" applyBorder="1" applyAlignment="1" applyProtection="1">
      <alignment vertical="center" wrapText="1"/>
    </xf>
    <xf numFmtId="0" fontId="13" fillId="5" borderId="1" xfId="47" applyNumberFormat="1" applyFont="1" applyFill="1" applyBorder="1" applyAlignment="1" applyProtection="1">
      <alignment vertical="top" wrapText="1"/>
    </xf>
    <xf numFmtId="10" fontId="13" fillId="5" borderId="1" xfId="47" applyNumberFormat="1" applyFont="1" applyFill="1" applyBorder="1" applyAlignment="1" applyProtection="1">
      <alignment vertical="center" wrapText="1"/>
    </xf>
    <xf numFmtId="0" fontId="13" fillId="4" borderId="1" xfId="47" applyNumberFormat="1" applyFont="1" applyFill="1" applyBorder="1" applyAlignment="1" applyProtection="1">
      <alignment vertical="top" wrapText="1"/>
    </xf>
    <xf numFmtId="0" fontId="13" fillId="5" borderId="1" xfId="47" applyNumberFormat="1" applyFont="1" applyFill="1" applyBorder="1" applyAlignment="1" applyProtection="1">
      <alignment vertical="center" wrapText="1"/>
    </xf>
    <xf numFmtId="14" fontId="13" fillId="5" borderId="1" xfId="47" applyNumberFormat="1" applyFont="1" applyFill="1" applyBorder="1" applyAlignment="1" applyProtection="1">
      <alignment vertical="top" wrapText="1"/>
    </xf>
    <xf numFmtId="0" fontId="17" fillId="5" borderId="1" xfId="0" applyFont="1" applyFill="1" applyBorder="1"/>
    <xf numFmtId="10" fontId="13" fillId="5" borderId="1" xfId="43" applyNumberFormat="1" applyFont="1" applyFill="1" applyBorder="1" applyAlignment="1" applyProtection="1">
      <alignment horizontal="center" vertical="top" wrapText="1"/>
    </xf>
    <xf numFmtId="0" fontId="13" fillId="5" borderId="1" xfId="47" applyNumberFormat="1" applyFont="1" applyFill="1" applyBorder="1" applyAlignment="1" applyProtection="1">
      <alignment horizontal="left" vertical="top" wrapText="1"/>
    </xf>
    <xf numFmtId="0" fontId="13" fillId="5" borderId="1" xfId="47" applyNumberFormat="1" applyFont="1" applyFill="1" applyBorder="1" applyAlignment="1" applyProtection="1">
      <alignment horizontal="left" vertical="center" wrapText="1"/>
    </xf>
    <xf numFmtId="0" fontId="13" fillId="4" borderId="1" xfId="47" applyNumberFormat="1" applyFont="1" applyFill="1" applyBorder="1" applyAlignment="1" applyProtection="1">
      <alignment horizontal="center" vertical="center" wrapText="1"/>
    </xf>
    <xf numFmtId="0" fontId="13" fillId="5" borderId="1" xfId="47" applyNumberFormat="1" applyFont="1" applyFill="1" applyBorder="1" applyAlignment="1" applyProtection="1">
      <alignment horizontal="center" vertical="top" wrapText="1"/>
    </xf>
    <xf numFmtId="14" fontId="13" fillId="5" borderId="1" xfId="47" applyNumberFormat="1" applyFont="1" applyFill="1" applyBorder="1" applyAlignment="1" applyProtection="1">
      <alignment horizontal="center" vertical="center" wrapText="1"/>
    </xf>
    <xf numFmtId="187" fontId="13" fillId="5" borderId="1" xfId="47" applyNumberFormat="1" applyFont="1" applyFill="1" applyBorder="1" applyAlignment="1" applyProtection="1">
      <alignment vertical="top" wrapText="1"/>
    </xf>
    <xf numFmtId="0" fontId="17" fillId="5" borderId="1" xfId="0" applyFont="1" applyFill="1" applyBorder="1" applyAlignment="1">
      <alignment vertical="top" wrapText="1"/>
    </xf>
    <xf numFmtId="9" fontId="13" fillId="5" borderId="1" xfId="43" applyFont="1" applyFill="1" applyBorder="1" applyAlignment="1" applyProtection="1">
      <alignment horizontal="center" vertical="center" wrapText="1"/>
    </xf>
    <xf numFmtId="9" fontId="13" fillId="5" borderId="1" xfId="47" applyNumberFormat="1" applyFont="1" applyFill="1" applyBorder="1" applyAlignment="1" applyProtection="1">
      <alignment horizontal="center" vertical="center" wrapText="1"/>
    </xf>
    <xf numFmtId="184" fontId="13" fillId="5" borderId="1" xfId="47" applyNumberFormat="1" applyFont="1" applyFill="1" applyBorder="1" applyAlignment="1" applyProtection="1">
      <alignment vertical="top" wrapText="1"/>
    </xf>
    <xf numFmtId="0" fontId="13" fillId="5" borderId="1" xfId="47" applyNumberFormat="1" applyFont="1" applyFill="1" applyBorder="1" applyAlignment="1" applyProtection="1">
      <alignment horizontal="center" vertical="center" wrapText="1"/>
    </xf>
    <xf numFmtId="2" fontId="13" fillId="5" borderId="1" xfId="47" applyNumberFormat="1" applyFont="1" applyFill="1" applyBorder="1" applyAlignment="1" applyProtection="1">
      <alignment vertical="top" wrapText="1"/>
    </xf>
    <xf numFmtId="1" fontId="13" fillId="5" borderId="1" xfId="47" applyNumberFormat="1" applyFont="1" applyFill="1" applyBorder="1" applyAlignment="1" applyProtection="1">
      <alignment horizontal="center" vertical="center" wrapText="1"/>
    </xf>
    <xf numFmtId="187" fontId="13" fillId="5" borderId="1" xfId="47" applyNumberFormat="1" applyFont="1" applyFill="1" applyBorder="1" applyAlignment="1" applyProtection="1">
      <alignment vertical="center" wrapText="1"/>
    </xf>
    <xf numFmtId="1" fontId="17" fillId="5" borderId="1" xfId="47" applyNumberFormat="1" applyFont="1" applyFill="1" applyBorder="1" applyAlignment="1" applyProtection="1">
      <alignment horizontal="center" vertical="center" wrapText="1"/>
    </xf>
    <xf numFmtId="187" fontId="13" fillId="5" borderId="1" xfId="47" applyNumberFormat="1" applyFont="1" applyFill="1" applyBorder="1" applyAlignment="1" applyProtection="1">
      <alignment horizontal="center" vertical="center" wrapText="1"/>
    </xf>
    <xf numFmtId="187" fontId="13" fillId="4" borderId="1" xfId="47" applyNumberFormat="1" applyFont="1" applyFill="1" applyBorder="1" applyAlignment="1" applyProtection="1">
      <alignment horizontal="center" vertical="center" wrapText="1"/>
    </xf>
    <xf numFmtId="0" fontId="13" fillId="4" borderId="1" xfId="47" applyNumberFormat="1" applyFont="1" applyFill="1" applyBorder="1" applyAlignment="1" applyProtection="1">
      <alignment horizontal="center" vertical="top" wrapText="1"/>
    </xf>
    <xf numFmtId="0" fontId="17" fillId="5" borderId="1" xfId="47" applyNumberFormat="1" applyFont="1" applyFill="1" applyBorder="1" applyAlignment="1" applyProtection="1">
      <alignment horizontal="center" vertical="center" wrapText="1"/>
    </xf>
    <xf numFmtId="192" fontId="13" fillId="5" borderId="1" xfId="47" applyNumberFormat="1" applyFont="1" applyFill="1" applyBorder="1" applyAlignment="1" applyProtection="1">
      <alignment vertical="center" wrapText="1"/>
    </xf>
    <xf numFmtId="0" fontId="13" fillId="4" borderId="1" xfId="47" applyNumberFormat="1" applyFont="1" applyFill="1" applyBorder="1" applyAlignment="1" applyProtection="1">
      <alignment horizontal="left" vertical="top" wrapText="1"/>
    </xf>
    <xf numFmtId="0" fontId="17" fillId="5" borderId="1" xfId="47" applyNumberFormat="1" applyFont="1" applyFill="1" applyBorder="1" applyAlignment="1" applyProtection="1">
      <alignment horizontal="left" vertical="center" wrapText="1"/>
    </xf>
    <xf numFmtId="2" fontId="17" fillId="5" borderId="1" xfId="47" applyNumberFormat="1" applyFont="1" applyFill="1" applyBorder="1" applyAlignment="1" applyProtection="1">
      <alignment horizontal="center" vertical="center" wrapText="1"/>
    </xf>
    <xf numFmtId="14" fontId="17" fillId="5" borderId="1" xfId="47" applyNumberFormat="1" applyFont="1" applyFill="1" applyBorder="1" applyAlignment="1" applyProtection="1">
      <alignment horizontal="center" vertical="center" wrapText="1"/>
    </xf>
    <xf numFmtId="0" fontId="17" fillId="5" borderId="1" xfId="0" applyFont="1" applyFill="1" applyBorder="1" applyAlignment="1">
      <alignment horizontal="center" vertical="center"/>
    </xf>
    <xf numFmtId="0" fontId="17" fillId="4" borderId="1" xfId="47" applyNumberFormat="1" applyFont="1" applyFill="1" applyBorder="1" applyAlignment="1" applyProtection="1">
      <alignment horizontal="center" vertical="center" wrapText="1"/>
    </xf>
    <xf numFmtId="187" fontId="17" fillId="5" borderId="1" xfId="47" applyNumberFormat="1" applyFont="1" applyFill="1" applyBorder="1" applyAlignment="1" applyProtection="1">
      <alignment horizontal="center" vertical="center" wrapText="1"/>
    </xf>
    <xf numFmtId="0" fontId="17" fillId="5" borderId="1" xfId="0" applyFont="1" applyFill="1" applyBorder="1" applyAlignment="1">
      <alignment horizontal="left" vertical="top" wrapText="1"/>
    </xf>
    <xf numFmtId="10" fontId="17" fillId="5" borderId="1" xfId="0" applyNumberFormat="1" applyFont="1" applyFill="1" applyBorder="1" applyAlignment="1">
      <alignment vertical="top" wrapText="1"/>
    </xf>
    <xf numFmtId="0" fontId="13" fillId="5" borderId="1" xfId="47" applyNumberFormat="1" applyFont="1" applyFill="1" applyBorder="1" applyAlignment="1" applyProtection="1">
      <alignment horizontal="justify" vertical="center" wrapText="1"/>
    </xf>
    <xf numFmtId="3" fontId="13" fillId="5" borderId="1" xfId="47" applyNumberFormat="1" applyFont="1" applyFill="1" applyBorder="1" applyAlignment="1" applyProtection="1">
      <alignment horizontal="center" vertical="center" wrapText="1"/>
    </xf>
    <xf numFmtId="3" fontId="13" fillId="5" borderId="1" xfId="43" applyNumberFormat="1" applyFont="1" applyFill="1" applyBorder="1" applyAlignment="1" applyProtection="1">
      <alignment horizontal="center" vertical="center" wrapText="1"/>
    </xf>
    <xf numFmtId="10" fontId="13" fillId="5" borderId="1" xfId="47" applyNumberFormat="1" applyFont="1" applyFill="1" applyBorder="1" applyAlignment="1" applyProtection="1">
      <alignment vertical="top" wrapText="1"/>
    </xf>
    <xf numFmtId="0" fontId="13" fillId="4" borderId="1" xfId="47" applyNumberFormat="1" applyFont="1" applyFill="1" applyBorder="1" applyAlignment="1" applyProtection="1">
      <alignment horizontal="justify" vertical="center" wrapText="1"/>
    </xf>
    <xf numFmtId="1" fontId="13" fillId="5" borderId="1" xfId="47" applyNumberFormat="1" applyFont="1" applyFill="1" applyBorder="1" applyAlignment="1" applyProtection="1">
      <alignment vertical="top" wrapText="1"/>
    </xf>
    <xf numFmtId="1" fontId="13" fillId="5" borderId="1" xfId="0" applyNumberFormat="1" applyFont="1" applyFill="1" applyBorder="1" applyAlignment="1">
      <alignment horizontal="center" vertical="center" wrapText="1"/>
    </xf>
    <xf numFmtId="187" fontId="13" fillId="5" borderId="1" xfId="47" applyNumberFormat="1" applyFont="1" applyFill="1" applyBorder="1" applyAlignment="1" applyProtection="1">
      <alignment horizontal="left" vertical="top"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top" wrapText="1"/>
    </xf>
    <xf numFmtId="1" fontId="15" fillId="2" borderId="1" xfId="0" applyNumberFormat="1" applyFont="1" applyFill="1" applyBorder="1" applyAlignment="1">
      <alignment horizontal="center" vertical="center" wrapText="1"/>
    </xf>
    <xf numFmtId="168" fontId="13" fillId="2" borderId="1" xfId="48" applyFont="1" applyFill="1" applyBorder="1" applyAlignment="1">
      <alignment vertical="center" wrapText="1"/>
    </xf>
    <xf numFmtId="183" fontId="13" fillId="2" borderId="1" xfId="1" applyNumberFormat="1" applyFont="1" applyFill="1" applyBorder="1" applyAlignment="1">
      <alignment vertical="center" wrapText="1"/>
    </xf>
    <xf numFmtId="10" fontId="13" fillId="2" borderId="1" xfId="1" applyNumberFormat="1" applyFont="1" applyFill="1" applyBorder="1" applyAlignment="1">
      <alignment horizontal="center" vertical="center" wrapText="1"/>
    </xf>
    <xf numFmtId="168" fontId="13" fillId="2" borderId="1" xfId="48" applyFont="1" applyFill="1" applyBorder="1" applyAlignment="1">
      <alignment vertical="top" wrapText="1"/>
    </xf>
    <xf numFmtId="9" fontId="13" fillId="2" borderId="1" xfId="39" applyNumberFormat="1" applyFont="1" applyFill="1" applyBorder="1" applyAlignment="1">
      <alignment horizontal="center" vertical="center" wrapText="1"/>
    </xf>
    <xf numFmtId="182" fontId="13" fillId="2" borderId="1" xfId="42" applyNumberFormat="1" applyFont="1" applyFill="1" applyBorder="1" applyAlignment="1" applyProtection="1">
      <alignment horizontal="center" vertical="center" wrapText="1"/>
    </xf>
    <xf numFmtId="168" fontId="13" fillId="2" borderId="1" xfId="39" applyFont="1" applyFill="1" applyBorder="1" applyAlignment="1">
      <alignment vertical="top" wrapText="1"/>
    </xf>
    <xf numFmtId="9" fontId="15" fillId="2" borderId="0" xfId="43" applyFont="1" applyFill="1" applyBorder="1" applyAlignment="1">
      <alignment vertical="top" wrapText="1"/>
    </xf>
    <xf numFmtId="2" fontId="15" fillId="2" borderId="0" xfId="43" applyNumberFormat="1" applyFont="1" applyFill="1" applyBorder="1" applyAlignment="1">
      <alignment vertical="top" wrapText="1"/>
    </xf>
    <xf numFmtId="2" fontId="15" fillId="2" borderId="0" xfId="0" applyNumberFormat="1" applyFont="1" applyFill="1" applyBorder="1" applyAlignment="1">
      <alignment vertical="top" wrapText="1"/>
    </xf>
    <xf numFmtId="1" fontId="13" fillId="5" borderId="1" xfId="43" applyNumberFormat="1" applyFont="1" applyFill="1" applyBorder="1" applyAlignment="1" applyProtection="1">
      <alignment horizontal="center" vertical="center" wrapText="1"/>
    </xf>
    <xf numFmtId="188" fontId="13" fillId="5" borderId="1" xfId="47" applyNumberFormat="1" applyFont="1" applyFill="1" applyBorder="1" applyAlignment="1" applyProtection="1">
      <alignment vertical="center" wrapText="1"/>
    </xf>
    <xf numFmtId="14" fontId="13" fillId="4" borderId="1" xfId="47" applyNumberFormat="1" applyFont="1" applyFill="1" applyBorder="1" applyAlignment="1" applyProtection="1">
      <alignment horizontal="center" vertical="center" wrapText="1"/>
    </xf>
    <xf numFmtId="187" fontId="13" fillId="4" borderId="1" xfId="47" applyNumberFormat="1" applyFont="1" applyFill="1" applyBorder="1" applyAlignment="1" applyProtection="1">
      <alignment vertical="top" wrapText="1"/>
    </xf>
    <xf numFmtId="1" fontId="15" fillId="2" borderId="1" xfId="41" applyNumberFormat="1" applyFont="1" applyFill="1" applyBorder="1" applyAlignment="1">
      <alignment horizontal="center" vertical="center"/>
    </xf>
    <xf numFmtId="0" fontId="15" fillId="2" borderId="1" xfId="0" applyFont="1" applyFill="1" applyBorder="1" applyAlignment="1">
      <alignment horizontal="center" vertical="top"/>
    </xf>
    <xf numFmtId="0" fontId="13" fillId="5" borderId="1" xfId="47" applyNumberFormat="1" applyFont="1" applyFill="1" applyBorder="1" applyAlignment="1" applyProtection="1">
      <alignment horizontal="left" vertical="center"/>
    </xf>
    <xf numFmtId="0" fontId="13" fillId="5" borderId="1" xfId="47" applyNumberFormat="1" applyFont="1" applyFill="1" applyBorder="1" applyAlignment="1" applyProtection="1">
      <alignment vertical="center"/>
    </xf>
    <xf numFmtId="1" fontId="17" fillId="5" borderId="1" xfId="47" applyNumberFormat="1" applyFont="1" applyFill="1" applyBorder="1" applyAlignment="1" applyProtection="1">
      <alignment horizontal="center" vertical="center"/>
    </xf>
    <xf numFmtId="9" fontId="17" fillId="5" borderId="1" xfId="47" applyNumberFormat="1" applyFont="1" applyFill="1" applyBorder="1" applyAlignment="1" applyProtection="1">
      <alignment horizontal="center" vertical="center"/>
    </xf>
    <xf numFmtId="190" fontId="13" fillId="5" borderId="1" xfId="47" applyNumberFormat="1" applyFont="1" applyFill="1" applyBorder="1" applyAlignment="1" applyProtection="1">
      <alignment vertical="center" wrapText="1"/>
    </xf>
    <xf numFmtId="0" fontId="15" fillId="5" borderId="1" xfId="0" applyFont="1" applyFill="1" applyBorder="1" applyAlignment="1">
      <alignment horizontal="center" vertical="top"/>
    </xf>
    <xf numFmtId="191" fontId="13" fillId="5" borderId="1" xfId="47" applyNumberFormat="1" applyFont="1" applyFill="1" applyBorder="1" applyAlignment="1" applyProtection="1">
      <alignment vertical="center" wrapText="1"/>
    </xf>
    <xf numFmtId="0" fontId="17" fillId="5" borderId="1" xfId="0" applyFont="1" applyFill="1" applyBorder="1" applyAlignment="1">
      <alignment horizontal="center" vertical="top"/>
    </xf>
    <xf numFmtId="9" fontId="13" fillId="4" borderId="1" xfId="43" applyFont="1" applyFill="1" applyBorder="1" applyAlignment="1" applyProtection="1">
      <alignment horizontal="center" vertical="center" wrapText="1"/>
    </xf>
    <xf numFmtId="187" fontId="13" fillId="4" borderId="1" xfId="47" applyNumberFormat="1" applyFont="1" applyFill="1" applyBorder="1" applyAlignment="1" applyProtection="1">
      <alignment vertical="center" wrapText="1"/>
    </xf>
    <xf numFmtId="0" fontId="17" fillId="4" borderId="1" xfId="0" applyFont="1" applyFill="1" applyBorder="1" applyAlignment="1">
      <alignment vertical="top" wrapText="1"/>
    </xf>
    <xf numFmtId="0" fontId="17" fillId="5" borderId="1" xfId="47" applyNumberFormat="1" applyFont="1" applyFill="1" applyBorder="1" applyAlignment="1" applyProtection="1">
      <alignment vertical="top" wrapText="1"/>
    </xf>
    <xf numFmtId="0" fontId="13" fillId="5" borderId="1" xfId="0" applyFont="1" applyFill="1" applyBorder="1" applyAlignment="1">
      <alignment horizontal="left" vertical="top" wrapText="1"/>
    </xf>
    <xf numFmtId="14" fontId="13" fillId="5" borderId="1" xfId="0" applyNumberFormat="1" applyFont="1" applyFill="1" applyBorder="1" applyAlignment="1">
      <alignment horizontal="center" vertical="center" wrapText="1"/>
    </xf>
    <xf numFmtId="180" fontId="17" fillId="5" borderId="1" xfId="47" applyNumberFormat="1" applyFont="1" applyFill="1" applyBorder="1" applyAlignment="1" applyProtection="1">
      <alignment horizontal="center" vertical="center" wrapText="1"/>
    </xf>
    <xf numFmtId="193" fontId="13" fillId="5" borderId="1" xfId="47" applyNumberFormat="1" applyFont="1" applyFill="1" applyBorder="1" applyAlignment="1" applyProtection="1">
      <alignment vertical="top" wrapText="1"/>
    </xf>
    <xf numFmtId="184" fontId="13" fillId="2" borderId="1" xfId="1" applyNumberFormat="1" applyFont="1" applyFill="1" applyBorder="1" applyAlignment="1">
      <alignment vertical="top" wrapText="1"/>
    </xf>
    <xf numFmtId="0" fontId="15" fillId="2" borderId="1" xfId="1" applyFont="1" applyFill="1" applyBorder="1" applyAlignment="1">
      <alignment vertical="top" wrapText="1"/>
    </xf>
    <xf numFmtId="181" fontId="13" fillId="2" borderId="1" xfId="1" applyNumberFormat="1" applyFont="1" applyFill="1" applyBorder="1" applyAlignment="1">
      <alignment vertical="center" wrapText="1"/>
    </xf>
    <xf numFmtId="0" fontId="13" fillId="2" borderId="1" xfId="0" applyFont="1" applyFill="1" applyBorder="1" applyAlignment="1">
      <alignment horizontal="left" vertical="top" wrapText="1"/>
    </xf>
    <xf numFmtId="0" fontId="13" fillId="5" borderId="1" xfId="0" applyFont="1" applyFill="1" applyBorder="1" applyAlignment="1">
      <alignment horizontal="left" wrapText="1"/>
    </xf>
    <xf numFmtId="187" fontId="13" fillId="5" borderId="1" xfId="47" applyNumberFormat="1" applyFont="1" applyFill="1" applyBorder="1" applyAlignment="1" applyProtection="1">
      <alignment horizontal="left" vertical="center" wrapText="1"/>
    </xf>
    <xf numFmtId="0" fontId="13" fillId="2" borderId="1" xfId="0" applyFont="1" applyFill="1" applyBorder="1" applyAlignment="1">
      <alignment horizontal="left" wrapText="1"/>
    </xf>
    <xf numFmtId="0" fontId="17" fillId="5" borderId="1" xfId="0" applyFont="1" applyFill="1" applyBorder="1" applyAlignment="1">
      <alignment horizontal="left" wrapText="1"/>
    </xf>
    <xf numFmtId="1" fontId="13" fillId="2" borderId="1" xfId="1" applyNumberFormat="1" applyFont="1" applyFill="1" applyBorder="1" applyAlignment="1">
      <alignment horizontal="left" vertical="center" wrapText="1"/>
    </xf>
    <xf numFmtId="0" fontId="13" fillId="2" borderId="1" xfId="37" applyFont="1" applyFill="1" applyBorder="1" applyAlignment="1" applyProtection="1">
      <alignment horizontal="left" vertical="center" wrapText="1"/>
    </xf>
    <xf numFmtId="0" fontId="13" fillId="2" borderId="1" xfId="37" applyFont="1" applyFill="1" applyBorder="1" applyAlignment="1" applyProtection="1">
      <alignment horizontal="left" vertical="top" wrapText="1"/>
    </xf>
    <xf numFmtId="0" fontId="13" fillId="2" borderId="1" xfId="37" applyFont="1" applyFill="1" applyBorder="1" applyAlignment="1" applyProtection="1">
      <alignment horizontal="left" wrapText="1"/>
    </xf>
    <xf numFmtId="0" fontId="13" fillId="5" borderId="1" xfId="37" applyFont="1" applyFill="1" applyBorder="1" applyAlignment="1" applyProtection="1">
      <alignment horizontal="left" vertical="center" wrapText="1"/>
    </xf>
    <xf numFmtId="0" fontId="13" fillId="5" borderId="1" xfId="37" applyFont="1" applyFill="1" applyBorder="1" applyAlignment="1" applyProtection="1">
      <alignment horizontal="left" vertical="top" wrapText="1"/>
    </xf>
    <xf numFmtId="0" fontId="13" fillId="5" borderId="1" xfId="37" applyFont="1" applyFill="1" applyBorder="1" applyAlignment="1" applyProtection="1">
      <alignment horizontal="left" wrapText="1"/>
    </xf>
    <xf numFmtId="165" fontId="13" fillId="2" borderId="1" xfId="46" applyFont="1" applyFill="1" applyBorder="1" applyAlignment="1">
      <alignment horizontal="center" vertical="center" wrapText="1"/>
    </xf>
    <xf numFmtId="2" fontId="13" fillId="2" borderId="1" xfId="41" applyNumberFormat="1" applyFont="1" applyFill="1" applyBorder="1" applyAlignment="1">
      <alignment horizontal="center" vertical="top" wrapText="1"/>
    </xf>
    <xf numFmtId="9" fontId="13" fillId="2" borderId="1" xfId="43" applyNumberFormat="1" applyFont="1" applyFill="1" applyBorder="1" applyAlignment="1">
      <alignment horizontal="center" vertical="center" wrapText="1"/>
    </xf>
    <xf numFmtId="9" fontId="15" fillId="2" borderId="1" xfId="43" applyFont="1" applyFill="1" applyBorder="1" applyAlignment="1">
      <alignment horizontal="center" wrapText="1"/>
    </xf>
    <xf numFmtId="9" fontId="15" fillId="2" borderId="1" xfId="0" applyNumberFormat="1" applyFont="1" applyFill="1" applyBorder="1" applyAlignment="1">
      <alignment horizontal="center" wrapText="1"/>
    </xf>
    <xf numFmtId="9" fontId="13" fillId="2" borderId="1" xfId="41" applyFont="1" applyFill="1" applyBorder="1" applyAlignment="1">
      <alignment horizontal="center" vertical="top" wrapText="1"/>
    </xf>
    <xf numFmtId="180" fontId="13" fillId="2" borderId="1" xfId="41" applyNumberFormat="1" applyFont="1" applyFill="1" applyBorder="1" applyAlignment="1">
      <alignment horizontal="center" vertical="top" wrapText="1"/>
    </xf>
    <xf numFmtId="0" fontId="13" fillId="2" borderId="1" xfId="41" applyNumberFormat="1" applyFont="1" applyFill="1" applyBorder="1" applyAlignment="1">
      <alignment horizontal="center" vertical="top" wrapText="1"/>
    </xf>
    <xf numFmtId="1" fontId="13" fillId="2" borderId="1" xfId="41" applyNumberFormat="1" applyFont="1" applyFill="1" applyBorder="1" applyAlignment="1">
      <alignment horizontal="center" vertical="top" wrapText="1"/>
    </xf>
    <xf numFmtId="9" fontId="13" fillId="2" borderId="1" xfId="1" applyNumberFormat="1" applyFont="1" applyFill="1" applyBorder="1" applyAlignment="1">
      <alignment horizontal="center" vertical="top" wrapText="1"/>
    </xf>
    <xf numFmtId="9" fontId="13" fillId="2" borderId="1" xfId="43" applyFont="1" applyFill="1" applyBorder="1" applyAlignment="1">
      <alignment horizontal="center" vertical="top" wrapText="1"/>
    </xf>
    <xf numFmtId="1" fontId="13" fillId="2" borderId="1" xfId="1" applyNumberFormat="1" applyFont="1" applyFill="1" applyBorder="1" applyAlignment="1">
      <alignment horizontal="center" vertical="top" wrapText="1"/>
    </xf>
    <xf numFmtId="9" fontId="13" fillId="5" borderId="1" xfId="47" applyNumberFormat="1" applyFont="1" applyFill="1" applyBorder="1" applyAlignment="1" applyProtection="1">
      <alignment horizontal="center" vertical="top" wrapText="1"/>
    </xf>
    <xf numFmtId="9" fontId="13" fillId="5" borderId="1" xfId="43" applyFont="1" applyFill="1" applyBorder="1" applyAlignment="1" applyProtection="1">
      <alignment horizontal="center" vertical="top" wrapText="1"/>
    </xf>
    <xf numFmtId="180" fontId="13" fillId="5" borderId="1" xfId="47" applyNumberFormat="1" applyFont="1" applyFill="1" applyBorder="1" applyAlignment="1" applyProtection="1">
      <alignment horizontal="center" vertical="center" wrapText="1"/>
    </xf>
    <xf numFmtId="2" fontId="13" fillId="5" borderId="1" xfId="47" applyNumberFormat="1" applyFont="1" applyFill="1" applyBorder="1" applyAlignment="1" applyProtection="1">
      <alignment horizontal="center" vertical="top" wrapText="1"/>
    </xf>
    <xf numFmtId="9" fontId="13" fillId="4" borderId="1" xfId="47" applyNumberFormat="1" applyFont="1" applyFill="1" applyBorder="1" applyAlignment="1" applyProtection="1">
      <alignment horizontal="center" vertical="top" wrapText="1"/>
    </xf>
    <xf numFmtId="1" fontId="13" fillId="5" borderId="1" xfId="47" applyNumberFormat="1" applyFont="1" applyFill="1" applyBorder="1" applyAlignment="1" applyProtection="1">
      <alignment horizontal="center" vertical="top" wrapText="1"/>
    </xf>
    <xf numFmtId="2" fontId="13" fillId="5" borderId="1" xfId="0" applyNumberFormat="1" applyFont="1" applyFill="1" applyBorder="1" applyAlignment="1">
      <alignment horizontal="center" vertical="top" wrapText="1"/>
    </xf>
    <xf numFmtId="1" fontId="13" fillId="5" borderId="1" xfId="0" applyNumberFormat="1" applyFont="1" applyFill="1" applyBorder="1" applyAlignment="1">
      <alignment horizontal="center" vertical="top" wrapText="1"/>
    </xf>
    <xf numFmtId="0" fontId="13" fillId="5" borderId="1" xfId="43" applyNumberFormat="1" applyFont="1" applyFill="1" applyBorder="1" applyAlignment="1" applyProtection="1">
      <alignment horizontal="center" vertical="top" wrapText="1"/>
    </xf>
    <xf numFmtId="0" fontId="13" fillId="5" borderId="1" xfId="43" applyNumberFormat="1" applyFont="1" applyFill="1" applyBorder="1" applyAlignment="1" applyProtection="1">
      <alignment horizontal="center" vertical="center" wrapText="1"/>
    </xf>
    <xf numFmtId="2" fontId="13" fillId="2" borderId="1" xfId="1" applyNumberFormat="1" applyFont="1" applyFill="1" applyBorder="1" applyAlignment="1">
      <alignment horizontal="center" vertical="top" wrapText="1"/>
    </xf>
    <xf numFmtId="9" fontId="15" fillId="2" borderId="1" xfId="0" applyNumberFormat="1" applyFont="1" applyFill="1" applyBorder="1" applyAlignment="1">
      <alignment horizontal="center" vertical="top" wrapText="1"/>
    </xf>
    <xf numFmtId="194" fontId="13" fillId="2" borderId="1" xfId="1" applyNumberFormat="1" applyFont="1" applyFill="1" applyBorder="1" applyAlignment="1">
      <alignment horizontal="right" vertical="center" wrapText="1"/>
    </xf>
    <xf numFmtId="194" fontId="13" fillId="2" borderId="1" xfId="1" applyNumberFormat="1" applyFont="1" applyFill="1" applyBorder="1" applyAlignment="1">
      <alignment horizontal="center" vertical="center" wrapText="1"/>
    </xf>
    <xf numFmtId="194" fontId="13" fillId="2" borderId="1" xfId="39" applyNumberFormat="1" applyFont="1" applyFill="1" applyBorder="1" applyAlignment="1">
      <alignment horizontal="center" vertical="center" wrapText="1"/>
    </xf>
    <xf numFmtId="194" fontId="13" fillId="2" borderId="1" xfId="1" applyNumberFormat="1" applyFont="1" applyFill="1" applyBorder="1" applyAlignment="1">
      <alignment vertical="center" wrapText="1"/>
    </xf>
    <xf numFmtId="194" fontId="13" fillId="2" borderId="1" xfId="39" applyNumberFormat="1" applyFont="1" applyFill="1" applyBorder="1" applyAlignment="1">
      <alignment vertical="center" wrapText="1"/>
    </xf>
    <xf numFmtId="194" fontId="13" fillId="2" borderId="1" xfId="39" applyNumberFormat="1" applyFont="1" applyFill="1" applyBorder="1" applyAlignment="1">
      <alignment horizontal="right" vertical="center" wrapText="1"/>
    </xf>
    <xf numFmtId="0" fontId="12" fillId="0" borderId="1" xfId="1" applyFont="1" applyBorder="1" applyAlignment="1">
      <alignment horizontal="left" vertical="center" wrapText="1"/>
    </xf>
    <xf numFmtId="0" fontId="12" fillId="2" borderId="8" xfId="1" applyFont="1" applyFill="1" applyBorder="1" applyAlignment="1">
      <alignment vertical="center" wrapText="1"/>
    </xf>
    <xf numFmtId="0" fontId="12" fillId="2" borderId="1" xfId="1" applyFont="1" applyFill="1" applyBorder="1" applyAlignment="1">
      <alignment vertical="center" wrapText="1"/>
    </xf>
    <xf numFmtId="0" fontId="13" fillId="2" borderId="15" xfId="1" applyFont="1" applyFill="1" applyBorder="1" applyAlignment="1">
      <alignment vertical="center"/>
    </xf>
    <xf numFmtId="0" fontId="13" fillId="2" borderId="22" xfId="1" applyFont="1" applyFill="1" applyBorder="1" applyAlignment="1">
      <alignment vertical="center"/>
    </xf>
    <xf numFmtId="0" fontId="13" fillId="2" borderId="21" xfId="1" applyFont="1" applyFill="1" applyBorder="1" applyAlignment="1">
      <alignment vertical="center"/>
    </xf>
    <xf numFmtId="0" fontId="13" fillId="2" borderId="15"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22" xfId="1" applyFont="1" applyFill="1" applyBorder="1" applyAlignment="1">
      <alignment vertical="center" wrapText="1"/>
    </xf>
    <xf numFmtId="0" fontId="13" fillId="2" borderId="23" xfId="1" applyFont="1" applyFill="1" applyBorder="1" applyAlignment="1">
      <alignment vertical="center" wrapText="1"/>
    </xf>
    <xf numFmtId="0" fontId="12"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 xfId="47" applyNumberFormat="1" applyFont="1" applyFill="1" applyBorder="1" applyAlignment="1" applyProtection="1">
      <alignment horizontal="left" vertical="top" wrapText="1"/>
    </xf>
    <xf numFmtId="1" fontId="17" fillId="4" borderId="1" xfId="47" applyNumberFormat="1" applyFont="1" applyFill="1" applyBorder="1" applyAlignment="1" applyProtection="1">
      <alignment horizontal="center" vertical="center" wrapText="1"/>
    </xf>
    <xf numFmtId="9" fontId="13" fillId="4" borderId="1" xfId="43" applyFont="1" applyFill="1" applyBorder="1" applyAlignment="1" applyProtection="1">
      <alignment horizontal="center" vertical="top" wrapText="1"/>
    </xf>
    <xf numFmtId="189" fontId="13" fillId="5" borderId="1" xfId="47" applyNumberFormat="1" applyFont="1" applyFill="1" applyBorder="1" applyAlignment="1" applyProtection="1">
      <alignment vertical="top" wrapText="1"/>
    </xf>
    <xf numFmtId="190" fontId="13" fillId="5" borderId="1" xfId="47" applyNumberFormat="1" applyFont="1" applyFill="1" applyBorder="1" applyAlignment="1" applyProtection="1">
      <alignment vertical="top" wrapText="1"/>
    </xf>
    <xf numFmtId="179" fontId="13" fillId="2" borderId="1" xfId="1" applyNumberFormat="1" applyFont="1" applyFill="1" applyBorder="1" applyAlignment="1">
      <alignment horizontal="center" vertical="center" wrapText="1"/>
    </xf>
    <xf numFmtId="9" fontId="15" fillId="2" borderId="0" xfId="43" applyFont="1" applyFill="1" applyAlignment="1">
      <alignment horizontal="center" vertical="center" wrapText="1"/>
    </xf>
    <xf numFmtId="196" fontId="15" fillId="2" borderId="0" xfId="0" applyNumberFormat="1" applyFont="1" applyFill="1" applyAlignment="1">
      <alignment wrapText="1"/>
    </xf>
    <xf numFmtId="0" fontId="13" fillId="0" borderId="1" xfId="1" applyNumberFormat="1"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1" xfId="1" applyFont="1" applyFill="1" applyBorder="1" applyAlignment="1">
      <alignment horizontal="left" vertical="top" wrapText="1"/>
    </xf>
    <xf numFmtId="0" fontId="13" fillId="0" borderId="1" xfId="1" applyFont="1" applyFill="1" applyBorder="1" applyAlignment="1">
      <alignment horizontal="center" vertical="center" wrapText="1"/>
    </xf>
    <xf numFmtId="0" fontId="13" fillId="0" borderId="1" xfId="47" applyNumberFormat="1" applyFont="1" applyFill="1" applyBorder="1" applyAlignment="1" applyProtection="1">
      <alignment horizontal="left" vertical="top" wrapText="1"/>
    </xf>
    <xf numFmtId="0" fontId="13" fillId="0" borderId="1" xfId="47" applyNumberFormat="1" applyFont="1" applyFill="1" applyBorder="1" applyAlignment="1" applyProtection="1">
      <alignment horizontal="center" vertical="center" wrapText="1"/>
    </xf>
    <xf numFmtId="0" fontId="13" fillId="0" borderId="1" xfId="47" applyNumberFormat="1" applyFont="1" applyFill="1" applyBorder="1" applyAlignment="1" applyProtection="1">
      <alignment horizontal="left" vertical="center" wrapText="1"/>
    </xf>
    <xf numFmtId="0" fontId="13" fillId="0" borderId="1" xfId="0" applyFont="1" applyFill="1" applyBorder="1" applyAlignment="1">
      <alignment horizontal="left" vertical="top" wrapText="1"/>
    </xf>
    <xf numFmtId="0" fontId="15" fillId="0" borderId="1" xfId="0" applyFont="1" applyFill="1" applyBorder="1" applyAlignment="1">
      <alignment horizontal="left" wrapText="1"/>
    </xf>
    <xf numFmtId="0" fontId="15" fillId="0" borderId="1" xfId="0" applyFont="1" applyFill="1" applyBorder="1" applyAlignment="1">
      <alignment horizontal="center" vertical="center" wrapText="1"/>
    </xf>
    <xf numFmtId="1" fontId="13" fillId="0" borderId="1" xfId="47" applyNumberFormat="1" applyFont="1" applyFill="1" applyBorder="1" applyAlignment="1" applyProtection="1">
      <alignment horizontal="center" vertical="top" wrapText="1"/>
    </xf>
    <xf numFmtId="1" fontId="13" fillId="0" borderId="1" xfId="47" applyNumberFormat="1" applyFont="1" applyFill="1" applyBorder="1" applyAlignment="1" applyProtection="1">
      <alignment horizontal="center" vertical="center" wrapText="1"/>
    </xf>
    <xf numFmtId="0" fontId="13" fillId="2" borderId="1" xfId="1" applyFont="1" applyFill="1" applyBorder="1" applyAlignment="1">
      <alignment horizontal="left" vertical="center" wrapText="1"/>
    </xf>
    <xf numFmtId="0" fontId="13" fillId="2" borderId="1" xfId="1" applyFont="1" applyFill="1" applyBorder="1" applyAlignment="1">
      <alignment horizontal="center" vertical="center" wrapText="1"/>
    </xf>
    <xf numFmtId="9" fontId="13" fillId="2" borderId="1" xfId="43" applyFont="1" applyFill="1" applyBorder="1" applyAlignment="1" applyProtection="1">
      <alignment horizontal="center" vertical="center" wrapText="1"/>
    </xf>
    <xf numFmtId="1" fontId="13" fillId="5" borderId="1" xfId="43" applyNumberFormat="1" applyFont="1" applyFill="1" applyBorder="1" applyAlignment="1" applyProtection="1">
      <alignment horizontal="center" vertical="top" wrapText="1"/>
    </xf>
    <xf numFmtId="194" fontId="13" fillId="5" borderId="1" xfId="47" applyNumberFormat="1" applyFont="1" applyFill="1" applyBorder="1" applyAlignment="1" applyProtection="1">
      <alignment vertical="top" wrapText="1"/>
    </xf>
    <xf numFmtId="0" fontId="13" fillId="2" borderId="1" xfId="1" applyFont="1" applyFill="1" applyBorder="1" applyAlignment="1">
      <alignment horizontal="left" vertical="center" wrapText="1"/>
    </xf>
    <xf numFmtId="0" fontId="13" fillId="2" borderId="1" xfId="1" applyFont="1" applyFill="1" applyBorder="1" applyAlignment="1">
      <alignment horizontal="center" vertical="center" wrapText="1"/>
    </xf>
    <xf numFmtId="0" fontId="13" fillId="2" borderId="1" xfId="1" applyFont="1" applyFill="1" applyBorder="1" applyAlignment="1">
      <alignment horizontal="left" vertical="center" wrapText="1"/>
    </xf>
    <xf numFmtId="179" fontId="15" fillId="2" borderId="1" xfId="45" applyNumberFormat="1" applyFont="1" applyFill="1" applyBorder="1" applyAlignment="1">
      <alignment horizontal="center" vertical="center"/>
    </xf>
    <xf numFmtId="1" fontId="15" fillId="2" borderId="1" xfId="43"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13" fillId="2" borderId="1" xfId="1" applyFont="1" applyFill="1" applyBorder="1" applyAlignment="1">
      <alignment horizontal="left" vertical="center" wrapText="1"/>
    </xf>
    <xf numFmtId="0" fontId="13" fillId="2" borderId="1"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0" borderId="15" xfId="1" applyFont="1" applyBorder="1" applyAlignment="1">
      <alignment horizontal="left" vertical="center" wrapText="1"/>
    </xf>
    <xf numFmtId="0" fontId="13" fillId="0" borderId="22" xfId="1" applyFont="1" applyBorder="1" applyAlignment="1">
      <alignment horizontal="left" vertical="center" wrapText="1"/>
    </xf>
    <xf numFmtId="0" fontId="13" fillId="0" borderId="21" xfId="1" applyFont="1" applyBorder="1" applyAlignment="1">
      <alignment horizontal="left" vertical="center" wrapText="1"/>
    </xf>
    <xf numFmtId="0" fontId="13" fillId="2" borderId="15" xfId="1" applyFont="1" applyFill="1" applyBorder="1" applyAlignment="1">
      <alignment horizontal="left" vertical="center" wrapText="1"/>
    </xf>
    <xf numFmtId="0" fontId="13" fillId="2" borderId="22" xfId="1" applyFont="1" applyFill="1" applyBorder="1" applyAlignment="1">
      <alignment horizontal="left" vertical="center" wrapText="1"/>
    </xf>
    <xf numFmtId="0" fontId="13" fillId="2" borderId="21" xfId="1" applyFont="1" applyFill="1" applyBorder="1" applyAlignment="1">
      <alignment horizontal="left" vertical="center" wrapText="1"/>
    </xf>
    <xf numFmtId="0" fontId="13" fillId="2" borderId="16" xfId="1" applyFont="1" applyFill="1" applyBorder="1" applyAlignment="1">
      <alignment horizontal="left" vertical="center" wrapText="1"/>
    </xf>
    <xf numFmtId="0" fontId="13" fillId="2" borderId="24"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13" fillId="0" borderId="22" xfId="1" applyFont="1" applyFill="1" applyBorder="1" applyAlignment="1">
      <alignment horizontal="left" vertical="center" wrapText="1"/>
    </xf>
    <xf numFmtId="0" fontId="13" fillId="0" borderId="21" xfId="1" applyFont="1" applyFill="1" applyBorder="1" applyAlignment="1">
      <alignment horizontal="left" vertical="center" wrapText="1"/>
    </xf>
    <xf numFmtId="0" fontId="12" fillId="0" borderId="8" xfId="1" applyFont="1" applyBorder="1" applyAlignment="1">
      <alignment horizontal="left" vertical="center" wrapText="1"/>
    </xf>
    <xf numFmtId="0" fontId="12" fillId="0" borderId="1" xfId="1" applyFont="1" applyBorder="1" applyAlignment="1">
      <alignment horizontal="left" vertical="center" wrapText="1"/>
    </xf>
    <xf numFmtId="0" fontId="12" fillId="0" borderId="15" xfId="1" applyFont="1" applyBorder="1" applyAlignment="1">
      <alignment horizontal="left" vertical="center" wrapText="1"/>
    </xf>
    <xf numFmtId="0" fontId="12" fillId="0" borderId="13" xfId="1" applyFont="1" applyBorder="1" applyAlignment="1">
      <alignment horizontal="left" vertical="center" wrapText="1"/>
    </xf>
    <xf numFmtId="0" fontId="12" fillId="0" borderId="9" xfId="1" applyFont="1" applyFill="1" applyBorder="1" applyAlignment="1">
      <alignment horizontal="left" vertical="top" wrapText="1"/>
    </xf>
    <xf numFmtId="0" fontId="12" fillId="0" borderId="10" xfId="1" applyFont="1" applyFill="1" applyBorder="1" applyAlignment="1">
      <alignment horizontal="left" vertical="top" wrapText="1"/>
    </xf>
    <xf numFmtId="0" fontId="12" fillId="0" borderId="16" xfId="1" applyFont="1" applyFill="1" applyBorder="1" applyAlignment="1">
      <alignment horizontal="left" vertical="top" wrapText="1"/>
    </xf>
    <xf numFmtId="0" fontId="12" fillId="0" borderId="11" xfId="1" applyFont="1" applyFill="1" applyBorder="1" applyAlignment="1">
      <alignment horizontal="left" vertical="top" wrapText="1"/>
    </xf>
    <xf numFmtId="0" fontId="13" fillId="0" borderId="1" xfId="1" applyFont="1" applyBorder="1" applyAlignment="1">
      <alignment horizontal="left" vertical="center" wrapText="1"/>
    </xf>
    <xf numFmtId="0" fontId="12" fillId="3" borderId="14"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15" xfId="1" applyFont="1" applyFill="1" applyBorder="1" applyAlignment="1">
      <alignment horizontal="center" vertical="center" wrapText="1"/>
    </xf>
    <xf numFmtId="0" fontId="12" fillId="3" borderId="21" xfId="1" applyFont="1" applyFill="1" applyBorder="1" applyAlignment="1">
      <alignment horizontal="center" vertical="center" wrapText="1"/>
    </xf>
    <xf numFmtId="0" fontId="12" fillId="3" borderId="33"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3" borderId="30"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31" xfId="0" applyFont="1" applyFill="1" applyBorder="1" applyAlignment="1">
      <alignment horizontal="center" wrapText="1"/>
    </xf>
    <xf numFmtId="0" fontId="12" fillId="3" borderId="25" xfId="0" applyFont="1" applyFill="1" applyBorder="1" applyAlignment="1">
      <alignment horizontal="center" wrapText="1"/>
    </xf>
    <xf numFmtId="0" fontId="12" fillId="3" borderId="32" xfId="0" applyFont="1" applyFill="1" applyBorder="1" applyAlignment="1">
      <alignment horizontal="center" wrapText="1"/>
    </xf>
    <xf numFmtId="0" fontId="12" fillId="3" borderId="22" xfId="1" applyFont="1" applyFill="1" applyBorder="1" applyAlignment="1">
      <alignment horizontal="center" vertical="center" wrapText="1"/>
    </xf>
    <xf numFmtId="0" fontId="13" fillId="0" borderId="1"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3" xfId="1" applyFont="1" applyBorder="1" applyAlignment="1">
      <alignment horizontal="center" vertical="center" wrapText="1"/>
    </xf>
    <xf numFmtId="0" fontId="12" fillId="0" borderId="22" xfId="1" applyFont="1" applyBorder="1" applyAlignment="1">
      <alignment horizontal="left" vertical="center" wrapText="1"/>
    </xf>
    <xf numFmtId="0" fontId="12" fillId="0" borderId="23" xfId="1" applyFont="1" applyBorder="1" applyAlignment="1">
      <alignment horizontal="left" vertical="center" wrapText="1"/>
    </xf>
    <xf numFmtId="0" fontId="12" fillId="0" borderId="12" xfId="1" applyFont="1" applyBorder="1" applyAlignment="1">
      <alignment horizontal="left" vertical="center" wrapText="1"/>
    </xf>
    <xf numFmtId="0" fontId="12" fillId="0" borderId="21" xfId="1" applyFont="1" applyBorder="1" applyAlignment="1">
      <alignment horizontal="left" vertical="center" wrapText="1"/>
    </xf>
    <xf numFmtId="0" fontId="12" fillId="3" borderId="31"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32" xfId="1" applyFont="1" applyFill="1" applyBorder="1" applyAlignment="1">
      <alignment horizontal="center" vertical="center" wrapText="1"/>
    </xf>
    <xf numFmtId="0" fontId="12" fillId="3" borderId="28"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3" xfId="1" applyFont="1" applyFill="1" applyBorder="1" applyAlignment="1">
      <alignment horizontal="center" vertical="center" wrapText="1"/>
    </xf>
    <xf numFmtId="0" fontId="12" fillId="3" borderId="6"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18" xfId="1" applyFont="1" applyFill="1" applyBorder="1" applyAlignment="1">
      <alignment horizontal="center" vertical="center" wrapText="1"/>
    </xf>
    <xf numFmtId="0" fontId="12" fillId="3" borderId="14" xfId="1" applyFont="1" applyFill="1" applyBorder="1" applyAlignment="1">
      <alignment horizontal="left" vertical="center" wrapText="1"/>
    </xf>
    <xf numFmtId="0" fontId="12" fillId="3" borderId="5" xfId="1" applyFont="1" applyFill="1" applyBorder="1" applyAlignment="1">
      <alignment horizontal="left" vertical="center" wrapText="1"/>
    </xf>
    <xf numFmtId="0" fontId="12"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cellXfs>
  <cellStyles count="49">
    <cellStyle name="Cabecera 1" xfId="3" xr:uid="{00000000-0005-0000-0000-000000000000}"/>
    <cellStyle name="Cabecera 2" xfId="4" xr:uid="{00000000-0005-0000-0000-000001000000}"/>
    <cellStyle name="Comma" xfId="42" xr:uid="{00000000-0005-0000-0000-000002000000}"/>
    <cellStyle name="Comma0" xfId="5" xr:uid="{00000000-0005-0000-0000-000003000000}"/>
    <cellStyle name="Currency" xfId="40" xr:uid="{00000000-0005-0000-0000-000004000000}"/>
    <cellStyle name="Currency0" xfId="6" xr:uid="{00000000-0005-0000-0000-000005000000}"/>
    <cellStyle name="Date" xfId="7" xr:uid="{00000000-0005-0000-0000-000006000000}"/>
    <cellStyle name="Euro" xfId="8" xr:uid="{00000000-0005-0000-0000-000007000000}"/>
    <cellStyle name="Fecha" xfId="9" xr:uid="{00000000-0005-0000-0000-000008000000}"/>
    <cellStyle name="Fijo" xfId="10" xr:uid="{00000000-0005-0000-0000-000009000000}"/>
    <cellStyle name="Fixed" xfId="11" xr:uid="{00000000-0005-0000-0000-00000A000000}"/>
    <cellStyle name="Heading 1" xfId="12" xr:uid="{00000000-0005-0000-0000-00000B000000}"/>
    <cellStyle name="Heading 2" xfId="13" xr:uid="{00000000-0005-0000-0000-00000C000000}"/>
    <cellStyle name="Heading1" xfId="14" xr:uid="{00000000-0005-0000-0000-00000D000000}"/>
    <cellStyle name="Heading2" xfId="15" xr:uid="{00000000-0005-0000-0000-00000E000000}"/>
    <cellStyle name="Hipervínculo" xfId="37" builtinId="8"/>
    <cellStyle name="Millares" xfId="45" builtinId="3"/>
    <cellStyle name="Millares [0]" xfId="46" builtinId="6"/>
    <cellStyle name="Millares 2" xfId="16" xr:uid="{00000000-0005-0000-0000-000012000000}"/>
    <cellStyle name="Moneda" xfId="44" builtinId="4"/>
    <cellStyle name="Moneda [0]" xfId="39" builtinId="7"/>
    <cellStyle name="Moneda [0] 2" xfId="48" xr:uid="{00000000-0005-0000-0000-000015000000}"/>
    <cellStyle name="Monetario" xfId="17" xr:uid="{00000000-0005-0000-0000-000016000000}"/>
    <cellStyle name="Monetario0" xfId="18" xr:uid="{00000000-0005-0000-0000-000017000000}"/>
    <cellStyle name="Normal" xfId="0" builtinId="0"/>
    <cellStyle name="Normal 2" xfId="1" xr:uid="{00000000-0005-0000-0000-000019000000}"/>
    <cellStyle name="Normal 2 2" xfId="35" xr:uid="{00000000-0005-0000-0000-00001A000000}"/>
    <cellStyle name="Normal 3" xfId="2" xr:uid="{00000000-0005-0000-0000-00001B000000}"/>
    <cellStyle name="Normal 3 2" xfId="38" xr:uid="{00000000-0005-0000-0000-00001C000000}"/>
    <cellStyle name="Normal 7" xfId="36" xr:uid="{00000000-0005-0000-0000-00001D000000}"/>
    <cellStyle name="Percent" xfId="41" xr:uid="{00000000-0005-0000-0000-00001E000000}"/>
    <cellStyle name="Porcentaje" xfId="43" builtinId="5"/>
    <cellStyle name="Porcentaje 2" xfId="19" xr:uid="{00000000-0005-0000-0000-000020000000}"/>
    <cellStyle name="Punto" xfId="20" xr:uid="{00000000-0005-0000-0000-000021000000}"/>
    <cellStyle name="Punto0" xfId="21" xr:uid="{00000000-0005-0000-0000-000022000000}"/>
    <cellStyle name="Resumen" xfId="22" xr:uid="{00000000-0005-0000-0000-000023000000}"/>
    <cellStyle name="Text" xfId="23" xr:uid="{00000000-0005-0000-0000-000024000000}"/>
    <cellStyle name="Texto explicativo" xfId="47" builtinId="53"/>
    <cellStyle name="Total 2" xfId="24" xr:uid="{00000000-0005-0000-0000-000026000000}"/>
    <cellStyle name="ДАТА" xfId="25" xr:uid="{00000000-0005-0000-0000-000027000000}"/>
    <cellStyle name="ДЕНЕЖНЫЙ_BOPENGC" xfId="26" xr:uid="{00000000-0005-0000-0000-000028000000}"/>
    <cellStyle name="ЗАГОЛОВОК1" xfId="27" xr:uid="{00000000-0005-0000-0000-000029000000}"/>
    <cellStyle name="ЗАГОЛОВОК2" xfId="28" xr:uid="{00000000-0005-0000-0000-00002A000000}"/>
    <cellStyle name="ИТОГОВЫЙ" xfId="29" xr:uid="{00000000-0005-0000-0000-00002B000000}"/>
    <cellStyle name="Обычный_BOPENGC" xfId="30" xr:uid="{00000000-0005-0000-0000-00002C000000}"/>
    <cellStyle name="ПРОЦЕНТНЫЙ_BOPENGC" xfId="31" xr:uid="{00000000-0005-0000-0000-00002D000000}"/>
    <cellStyle name="ТЕКСТ" xfId="32" xr:uid="{00000000-0005-0000-0000-00002E000000}"/>
    <cellStyle name="ФИКСИРОВАННЫЙ" xfId="33" xr:uid="{00000000-0005-0000-0000-00002F000000}"/>
    <cellStyle name="ФИНАНСОВЫЙ_BOPENGC" xfId="34" xr:uid="{00000000-0005-0000-0000-000030000000}"/>
  </cellStyles>
  <dxfs count="0"/>
  <tableStyles count="0" defaultTableStyle="TableStyleMedium2" defaultPivotStyle="PivotStyleLight16"/>
  <colors>
    <mruColors>
      <color rgb="FF93A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18-08-15%20Plan%20de%20Acci&#243;n_Pol&#237;tica%20P&#250;blica%20de%20Transparencia_COM%20GCONPES%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martinezm@alcaldiabogota.gov.co" TargetMode="External"/><Relationship Id="rId18" Type="http://schemas.openxmlformats.org/officeDocument/2006/relationships/hyperlink" Target="mailto:maria.gonzalez@ambientebogota.gov.co" TargetMode="External"/><Relationship Id="rId26" Type="http://schemas.openxmlformats.org/officeDocument/2006/relationships/hyperlink" Target="mailto:jllopez@alcaldiabogota.gov.co" TargetMode="External"/><Relationship Id="rId39" Type="http://schemas.openxmlformats.org/officeDocument/2006/relationships/hyperlink" Target="mailto:jrodriguez@veeduriadistrital.gov.co" TargetMode="External"/><Relationship Id="rId21" Type="http://schemas.openxmlformats.org/officeDocument/2006/relationships/hyperlink" Target="mailto:cocampoc@alcaldiabogota.gov.co" TargetMode="External"/><Relationship Id="rId34" Type="http://schemas.openxmlformats.org/officeDocument/2006/relationships/hyperlink" Target="mailto:dmaldonado@veeduriadistrital.gov.co" TargetMode="External"/><Relationship Id="rId42" Type="http://schemas.openxmlformats.org/officeDocument/2006/relationships/hyperlink" Target="mailto:jrodriguez@veeduriadistrital.gov.co" TargetMode="External"/><Relationship Id="rId47" Type="http://schemas.openxmlformats.org/officeDocument/2006/relationships/hyperlink" Target="mailto:falba@veeduriadistrital.gov.co" TargetMode="External"/><Relationship Id="rId50" Type="http://schemas.openxmlformats.org/officeDocument/2006/relationships/hyperlink" Target="mailto:falba@veeduriadistrital.gov.co" TargetMode="External"/><Relationship Id="rId55" Type="http://schemas.openxmlformats.org/officeDocument/2006/relationships/hyperlink" Target="mailto:falba@veeduriadistrital.gov.co" TargetMode="External"/><Relationship Id="rId7" Type="http://schemas.openxmlformats.org/officeDocument/2006/relationships/hyperlink" Target="mailto:cocampoc@alcaldiabogota.gov.co" TargetMode="External"/><Relationship Id="rId2" Type="http://schemas.openxmlformats.org/officeDocument/2006/relationships/hyperlink" Target="mailto:cocampoc@alcaldiabogota.gov.co" TargetMode="External"/><Relationship Id="rId16" Type="http://schemas.openxmlformats.org/officeDocument/2006/relationships/hyperlink" Target="mailto:cocampoc@alcaldiabogota.gov.co" TargetMode="External"/><Relationship Id="rId20" Type="http://schemas.openxmlformats.org/officeDocument/2006/relationships/hyperlink" Target="mailto:rsalcedo@serviciocivil.gov.co" TargetMode="External"/><Relationship Id="rId29" Type="http://schemas.openxmlformats.org/officeDocument/2006/relationships/hyperlink" Target="mailto:jllopez@alcaldiabogota.gov.co" TargetMode="External"/><Relationship Id="rId41" Type="http://schemas.openxmlformats.org/officeDocument/2006/relationships/hyperlink" Target="mailto:tmendoza@veeduriadistrital.gov.co" TargetMode="External"/><Relationship Id="rId54" Type="http://schemas.openxmlformats.org/officeDocument/2006/relationships/hyperlink" Target="mailto:falba@veeduriadistrital.gov.co" TargetMode="External"/><Relationship Id="rId62" Type="http://schemas.openxmlformats.org/officeDocument/2006/relationships/printerSettings" Target="../printerSettings/printerSettings1.bin"/><Relationship Id="rId1" Type="http://schemas.openxmlformats.org/officeDocument/2006/relationships/hyperlink" Target="mailto:pportilla@desarrolloeconomico.gov.co" TargetMode="External"/><Relationship Id="rId6" Type="http://schemas.openxmlformats.org/officeDocument/2006/relationships/hyperlink" Target="mailto:cocampoc@alcaldiabogota.gov.co" TargetMode="External"/><Relationship Id="rId11" Type="http://schemas.openxmlformats.org/officeDocument/2006/relationships/hyperlink" Target="mailto:ivan.casas@gobiernobogota.gov.co" TargetMode="External"/><Relationship Id="rId24" Type="http://schemas.openxmlformats.org/officeDocument/2006/relationships/hyperlink" Target="mailto:jpjaramillo@alcaldiabogota.gov.co" TargetMode="External"/><Relationship Id="rId32" Type="http://schemas.openxmlformats.org/officeDocument/2006/relationships/hyperlink" Target="mailto:falba@veeduriadistrital.gov.co" TargetMode="External"/><Relationship Id="rId37" Type="http://schemas.openxmlformats.org/officeDocument/2006/relationships/hyperlink" Target="mailto:dmaldonado@veeduriadistrital.gov.co" TargetMode="External"/><Relationship Id="rId40" Type="http://schemas.openxmlformats.org/officeDocument/2006/relationships/hyperlink" Target="mailto:falba@veeduriadistrital.gov.co" TargetMode="External"/><Relationship Id="rId45" Type="http://schemas.openxmlformats.org/officeDocument/2006/relationships/hyperlink" Target="mailto:dmaldonado@veeduriadistrital.gov.co" TargetMode="External"/><Relationship Id="rId53" Type="http://schemas.openxmlformats.org/officeDocument/2006/relationships/hyperlink" Target="mailto:falba@veeduriadistrital.gov.co" TargetMode="External"/><Relationship Id="rId58" Type="http://schemas.openxmlformats.org/officeDocument/2006/relationships/hyperlink" Target="mailto:falba@veeduriadistrital.gov.co" TargetMode="External"/><Relationship Id="rId5" Type="http://schemas.openxmlformats.org/officeDocument/2006/relationships/hyperlink" Target="mailto:cocampoc@alcaldiabogota.gov.co" TargetMode="External"/><Relationship Id="rId15" Type="http://schemas.openxmlformats.org/officeDocument/2006/relationships/hyperlink" Target="mailto:aarias@participacionbogota.gov.co" TargetMode="External"/><Relationship Id="rId23" Type="http://schemas.openxmlformats.org/officeDocument/2006/relationships/hyperlink" Target="mailto:cocampoc@alcaldiabogota.gov.co" TargetMode="External"/><Relationship Id="rId28" Type="http://schemas.openxmlformats.org/officeDocument/2006/relationships/hyperlink" Target="mailto:rarojas@alcaldiabogota.gov.co" TargetMode="External"/><Relationship Id="rId36" Type="http://schemas.openxmlformats.org/officeDocument/2006/relationships/hyperlink" Target="mailto:dmaldonado@veeduriadistrital.gov.co" TargetMode="External"/><Relationship Id="rId49" Type="http://schemas.openxmlformats.org/officeDocument/2006/relationships/hyperlink" Target="mailto:falba@veeduriadistrital.gov.co" TargetMode="External"/><Relationship Id="rId57" Type="http://schemas.openxmlformats.org/officeDocument/2006/relationships/hyperlink" Target="mailto:jcruz@veeduriadistrital.gov.co" TargetMode="External"/><Relationship Id="rId61" Type="http://schemas.openxmlformats.org/officeDocument/2006/relationships/hyperlink" Target="mailto:maria.urdaneta@scj.gov.co" TargetMode="External"/><Relationship Id="rId10" Type="http://schemas.openxmlformats.org/officeDocument/2006/relationships/hyperlink" Target="mailto:aarias@participacionbogota.gov.co" TargetMode="External"/><Relationship Id="rId19" Type="http://schemas.openxmlformats.org/officeDocument/2006/relationships/hyperlink" Target="mailto:cocampoc@alcaldiabogota.gov.co" TargetMode="External"/><Relationship Id="rId31" Type="http://schemas.openxmlformats.org/officeDocument/2006/relationships/hyperlink" Target="mailto:smartinezm@alcaldiabogota.gov.co" TargetMode="External"/><Relationship Id="rId44" Type="http://schemas.openxmlformats.org/officeDocument/2006/relationships/hyperlink" Target="mailto:falba@veeduriadistrital.gov.co" TargetMode="External"/><Relationship Id="rId52" Type="http://schemas.openxmlformats.org/officeDocument/2006/relationships/hyperlink" Target="mailto:aparra@veeduriadistrital.gov.co" TargetMode="External"/><Relationship Id="rId60" Type="http://schemas.openxmlformats.org/officeDocument/2006/relationships/hyperlink" Target="mailto:tmendoza@veeduriadistrital.gov.co" TargetMode="External"/><Relationship Id="rId4" Type="http://schemas.openxmlformats.org/officeDocument/2006/relationships/hyperlink" Target="mailto:cocampoc@alcaldiabogota.gov.co" TargetMode="External"/><Relationship Id="rId9" Type="http://schemas.openxmlformats.org/officeDocument/2006/relationships/hyperlink" Target="mailto:drodriguez@sdmujer.gov.co" TargetMode="External"/><Relationship Id="rId14" Type="http://schemas.openxmlformats.org/officeDocument/2006/relationships/hyperlink" Target="mailto:smartinezm@alcaldiabogota.gov.co" TargetMode="External"/><Relationship Id="rId22" Type="http://schemas.openxmlformats.org/officeDocument/2006/relationships/hyperlink" Target="mailto:esuarez@serviciocivil.gov.co" TargetMode="External"/><Relationship Id="rId27" Type="http://schemas.openxmlformats.org/officeDocument/2006/relationships/hyperlink" Target="mailto:jllopez@alcaldiabogota.gov.co" TargetMode="External"/><Relationship Id="rId30" Type="http://schemas.openxmlformats.org/officeDocument/2006/relationships/hyperlink" Target="mailto:hmrestrepo@saludcapital.gov.co" TargetMode="External"/><Relationship Id="rId35" Type="http://schemas.openxmlformats.org/officeDocument/2006/relationships/hyperlink" Target="mailto:dmaldonado@veeduriadistrital.gov.co" TargetMode="External"/><Relationship Id="rId43" Type="http://schemas.openxmlformats.org/officeDocument/2006/relationships/hyperlink" Target="mailto:jrodriguez@veeduriadistrital.gov.co" TargetMode="External"/><Relationship Id="rId48" Type="http://schemas.openxmlformats.org/officeDocument/2006/relationships/hyperlink" Target="mailto:falba@veeduriadistrital.gov.co" TargetMode="External"/><Relationship Id="rId56" Type="http://schemas.openxmlformats.org/officeDocument/2006/relationships/hyperlink" Target="mailto:dmaldonado@veeduriadistrital.gov.co" TargetMode="External"/><Relationship Id="rId8" Type="http://schemas.openxmlformats.org/officeDocument/2006/relationships/hyperlink" Target="mailto:mnino@sdmujer.gov.co" TargetMode="External"/><Relationship Id="rId51" Type="http://schemas.openxmlformats.org/officeDocument/2006/relationships/hyperlink" Target="mailto:tmendoza@veeduriadistrital.gov.co" TargetMode="External"/><Relationship Id="rId3" Type="http://schemas.openxmlformats.org/officeDocument/2006/relationships/hyperlink" Target="mailto:cocampoc@alcaldiabogota.gov.co" TargetMode="External"/><Relationship Id="rId12" Type="http://schemas.openxmlformats.org/officeDocument/2006/relationships/hyperlink" Target="mailto:isauro.cabrera@idu.gov.co" TargetMode="External"/><Relationship Id="rId17" Type="http://schemas.openxmlformats.org/officeDocument/2006/relationships/hyperlink" Target="mailto:cocampoc@alcaldiabogota.gov.co" TargetMode="External"/><Relationship Id="rId25" Type="http://schemas.openxmlformats.org/officeDocument/2006/relationships/hyperlink" Target="mailto:egrodriguez@educacionbogota.gov.co" TargetMode="External"/><Relationship Id="rId33" Type="http://schemas.openxmlformats.org/officeDocument/2006/relationships/hyperlink" Target="mailto:jrodriguez@veeduriadistrital.gov.co" TargetMode="External"/><Relationship Id="rId38" Type="http://schemas.openxmlformats.org/officeDocument/2006/relationships/hyperlink" Target="mailto:jrodriguez@veeduriadistrital.gov.co" TargetMode="External"/><Relationship Id="rId46" Type="http://schemas.openxmlformats.org/officeDocument/2006/relationships/hyperlink" Target="mailto:falba@veeduriadistrital.gov.co" TargetMode="External"/><Relationship Id="rId59" Type="http://schemas.openxmlformats.org/officeDocument/2006/relationships/hyperlink" Target="mailto:tmendoza@veeduriadistrital.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070C0"/>
  </sheetPr>
  <dimension ref="A1:CN134"/>
  <sheetViews>
    <sheetView tabSelected="1" topLeftCell="Q10" zoomScale="90" zoomScaleNormal="90" workbookViewId="0">
      <selection activeCell="Z38" sqref="Z38"/>
    </sheetView>
  </sheetViews>
  <sheetFormatPr baseColWidth="10" defaultColWidth="11.42578125" defaultRowHeight="16.5"/>
  <cols>
    <col min="1" max="1" width="30.7109375" style="15" customWidth="1"/>
    <col min="2" max="2" width="11.7109375" style="15" customWidth="1"/>
    <col min="3" max="3" width="48.5703125" style="15" customWidth="1"/>
    <col min="4" max="5" width="24.140625" style="15" customWidth="1"/>
    <col min="6" max="6" width="18.5703125" style="15" customWidth="1"/>
    <col min="7" max="9" width="12.7109375" style="15" customWidth="1"/>
    <col min="10" max="14" width="11.7109375" style="15" customWidth="1"/>
    <col min="15" max="23" width="9.7109375" style="15" customWidth="1"/>
    <col min="24" max="24" width="12.42578125" style="15" customWidth="1"/>
    <col min="25" max="25" width="9.7109375" style="15" customWidth="1"/>
    <col min="26" max="26" width="110.28515625" style="15" customWidth="1"/>
    <col min="27" max="27" width="18.7109375" style="15" customWidth="1"/>
    <col min="28" max="28" width="20.85546875" style="15" customWidth="1"/>
    <col min="29" max="29" width="24.140625" style="15" customWidth="1"/>
    <col min="30" max="30" width="24.85546875" style="15" customWidth="1"/>
    <col min="31" max="32" width="12.7109375" style="64" customWidth="1"/>
    <col min="33" max="33" width="14.28515625" style="90" bestFit="1" customWidth="1"/>
    <col min="34" max="34" width="11.7109375" style="58" customWidth="1"/>
    <col min="35" max="36" width="12.7109375" style="58" customWidth="1"/>
    <col min="37" max="47" width="12.7109375" style="15" customWidth="1"/>
    <col min="48" max="48" width="12.7109375" style="90" customWidth="1"/>
    <col min="49" max="49" width="21.28515625" style="15" customWidth="1"/>
    <col min="50" max="50" width="22.7109375" style="15" customWidth="1"/>
    <col min="51" max="51" width="12.7109375" style="15" customWidth="1"/>
    <col min="52" max="52" width="21.28515625" style="15" customWidth="1"/>
    <col min="53" max="53" width="22.85546875" style="15" customWidth="1"/>
    <col min="54" max="54" width="12.7109375" style="15" customWidth="1"/>
    <col min="55" max="55" width="21.28515625" style="15" customWidth="1"/>
    <col min="56" max="56" width="18.28515625" style="15" customWidth="1"/>
    <col min="57" max="57" width="25.5703125" style="15" customWidth="1"/>
    <col min="58" max="58" width="21" style="15" customWidth="1"/>
    <col min="59" max="60" width="12.7109375" style="15" customWidth="1"/>
    <col min="61" max="61" width="15.5703125" style="15" customWidth="1"/>
    <col min="62" max="63" width="12.7109375" style="15" customWidth="1"/>
    <col min="64" max="64" width="15.5703125" style="15" customWidth="1"/>
    <col min="65" max="66" width="12.7109375" style="15" customWidth="1"/>
    <col min="67" max="67" width="15.5703125" style="15" customWidth="1"/>
    <col min="68" max="69" width="12.7109375" style="15" customWidth="1"/>
    <col min="70" max="70" width="15.28515625" style="15" customWidth="1"/>
    <col min="71" max="71" width="18.28515625" style="15" customWidth="1"/>
    <col min="72" max="72" width="12.7109375" style="15" customWidth="1"/>
    <col min="73" max="73" width="15.28515625" style="15" customWidth="1"/>
    <col min="74" max="74" width="12.7109375" style="15" customWidth="1"/>
    <col min="75" max="75" width="21.42578125" style="15" customWidth="1"/>
    <col min="76" max="76" width="15.28515625" style="15" customWidth="1"/>
    <col min="77" max="78" width="12.7109375" style="15" customWidth="1"/>
    <col min="79" max="79" width="21.28515625" style="15" customWidth="1"/>
    <col min="80" max="81" width="12.7109375" style="15" customWidth="1"/>
    <col min="82" max="82" width="18.7109375" style="15" customWidth="1"/>
    <col min="83" max="83" width="20.7109375" style="15" customWidth="1"/>
    <col min="84" max="84" width="21.140625" style="15" customWidth="1"/>
    <col min="85" max="85" width="20.42578125" style="15" customWidth="1"/>
    <col min="86" max="87" width="15.5703125" style="15" customWidth="1"/>
    <col min="88" max="88" width="20.5703125" style="55" customWidth="1"/>
    <col min="89" max="16384" width="11.42578125" style="80"/>
  </cols>
  <sheetData>
    <row r="1" spans="1:88">
      <c r="A1" s="306" t="s">
        <v>713</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c r="BJ1" s="307"/>
      <c r="BK1" s="307"/>
      <c r="BL1" s="307"/>
      <c r="BM1" s="307"/>
      <c r="BN1" s="307"/>
      <c r="BO1" s="307"/>
      <c r="BP1" s="307"/>
      <c r="BQ1" s="307"/>
      <c r="BR1" s="307"/>
      <c r="BS1" s="307"/>
      <c r="BT1" s="307"/>
      <c r="BU1" s="307"/>
      <c r="BV1" s="307"/>
      <c r="BW1" s="307"/>
      <c r="BX1" s="307"/>
      <c r="BY1" s="307"/>
      <c r="BZ1" s="307"/>
      <c r="CA1" s="307"/>
      <c r="CB1" s="307"/>
      <c r="CC1" s="307"/>
      <c r="CD1" s="307"/>
      <c r="CE1" s="307"/>
      <c r="CF1" s="307"/>
      <c r="CG1" s="307"/>
      <c r="CH1" s="307"/>
      <c r="CI1" s="308"/>
      <c r="CJ1" s="309"/>
    </row>
    <row r="2" spans="1:88" ht="17.25" thickBot="1">
      <c r="A2" s="310" t="s">
        <v>734</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c r="AY2" s="311"/>
      <c r="AZ2" s="311"/>
      <c r="BA2" s="311"/>
      <c r="BB2" s="311"/>
      <c r="BC2" s="311"/>
      <c r="BD2" s="311"/>
      <c r="BE2" s="311"/>
      <c r="BF2" s="311"/>
      <c r="BG2" s="311"/>
      <c r="BH2" s="311"/>
      <c r="BI2" s="311"/>
      <c r="BJ2" s="311"/>
      <c r="BK2" s="311"/>
      <c r="BL2" s="311"/>
      <c r="BM2" s="311"/>
      <c r="BN2" s="311"/>
      <c r="BO2" s="311"/>
      <c r="BP2" s="311"/>
      <c r="BQ2" s="311"/>
      <c r="BR2" s="311"/>
      <c r="BS2" s="311"/>
      <c r="BT2" s="311"/>
      <c r="BU2" s="311"/>
      <c r="BV2" s="311"/>
      <c r="BW2" s="311"/>
      <c r="BX2" s="311"/>
      <c r="BY2" s="311"/>
      <c r="BZ2" s="311"/>
      <c r="CA2" s="311"/>
      <c r="CB2" s="311"/>
      <c r="CC2" s="311"/>
      <c r="CD2" s="311"/>
      <c r="CE2" s="311"/>
      <c r="CF2" s="311"/>
      <c r="CG2" s="311"/>
      <c r="CH2" s="311"/>
      <c r="CI2" s="312"/>
      <c r="CJ2" s="313"/>
    </row>
    <row r="3" spans="1:88">
      <c r="A3" s="333" t="s">
        <v>0</v>
      </c>
      <c r="B3" s="331"/>
      <c r="C3" s="334"/>
      <c r="D3" s="308"/>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2"/>
    </row>
    <row r="4" spans="1:88">
      <c r="A4" s="6" t="s">
        <v>1</v>
      </c>
      <c r="B4" s="5"/>
      <c r="C4" s="5"/>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328"/>
      <c r="AO4" s="328"/>
      <c r="AP4" s="328"/>
      <c r="AQ4" s="328"/>
      <c r="AR4" s="328"/>
      <c r="AS4" s="328"/>
      <c r="AT4" s="328"/>
      <c r="AU4" s="328"/>
      <c r="AV4" s="328"/>
      <c r="AW4" s="328"/>
      <c r="AX4" s="328"/>
      <c r="AY4" s="328"/>
      <c r="AZ4" s="328"/>
      <c r="BA4" s="328"/>
      <c r="BB4" s="328"/>
      <c r="BC4" s="328"/>
      <c r="BD4" s="328"/>
      <c r="BE4" s="328"/>
      <c r="BF4" s="328"/>
      <c r="BG4" s="328"/>
      <c r="BH4" s="328"/>
      <c r="BI4" s="328"/>
      <c r="BJ4" s="328"/>
      <c r="BK4" s="328"/>
      <c r="BL4" s="328"/>
      <c r="BM4" s="328"/>
      <c r="BN4" s="328"/>
      <c r="BO4" s="328"/>
      <c r="BP4" s="328"/>
      <c r="BQ4" s="328"/>
      <c r="BR4" s="328"/>
      <c r="BS4" s="328"/>
      <c r="BT4" s="328"/>
      <c r="BU4" s="328"/>
      <c r="BV4" s="328"/>
      <c r="BW4" s="328"/>
      <c r="BX4" s="328"/>
      <c r="BY4" s="328"/>
      <c r="BZ4" s="328"/>
      <c r="CA4" s="328"/>
      <c r="CB4" s="328"/>
      <c r="CC4" s="328"/>
      <c r="CD4" s="328"/>
      <c r="CE4" s="328"/>
      <c r="CF4" s="328"/>
      <c r="CG4" s="328"/>
      <c r="CH4" s="328"/>
      <c r="CI4" s="329"/>
      <c r="CJ4" s="330"/>
    </row>
    <row r="5" spans="1:88">
      <c r="A5" s="6" t="s">
        <v>2</v>
      </c>
      <c r="B5" s="5"/>
      <c r="C5" s="5"/>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8"/>
      <c r="AZ5" s="328"/>
      <c r="BA5" s="328"/>
      <c r="BB5" s="328"/>
      <c r="BC5" s="328"/>
      <c r="BD5" s="328"/>
      <c r="BE5" s="328"/>
      <c r="BF5" s="328"/>
      <c r="BG5" s="328"/>
      <c r="BH5" s="328"/>
      <c r="BI5" s="328"/>
      <c r="BJ5" s="328"/>
      <c r="BK5" s="328"/>
      <c r="BL5" s="328"/>
      <c r="BM5" s="328"/>
      <c r="BN5" s="328"/>
      <c r="BO5" s="328"/>
      <c r="BP5" s="328"/>
      <c r="BQ5" s="328"/>
      <c r="BR5" s="328"/>
      <c r="BS5" s="328"/>
      <c r="BT5" s="328"/>
      <c r="BU5" s="328"/>
      <c r="BV5" s="328"/>
      <c r="BW5" s="328"/>
      <c r="BX5" s="328"/>
      <c r="BY5" s="328"/>
      <c r="BZ5" s="328"/>
      <c r="CA5" s="328"/>
      <c r="CB5" s="328"/>
      <c r="CC5" s="328"/>
      <c r="CD5" s="328"/>
      <c r="CE5" s="328"/>
      <c r="CF5" s="328"/>
      <c r="CG5" s="328"/>
      <c r="CH5" s="328"/>
      <c r="CI5" s="329"/>
      <c r="CJ5" s="330"/>
    </row>
    <row r="6" spans="1:88">
      <c r="A6" s="6" t="s">
        <v>3</v>
      </c>
      <c r="B6" s="5"/>
      <c r="C6" s="5"/>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9"/>
      <c r="CJ6" s="330"/>
    </row>
    <row r="7" spans="1:88">
      <c r="A7" s="247" t="s">
        <v>4</v>
      </c>
      <c r="B7" s="290" t="s">
        <v>684</v>
      </c>
      <c r="C7" s="290"/>
      <c r="D7" s="290"/>
      <c r="E7" s="290"/>
      <c r="F7" s="248" t="s">
        <v>5</v>
      </c>
      <c r="G7" s="249" t="s">
        <v>685</v>
      </c>
      <c r="H7" s="250"/>
      <c r="I7" s="251"/>
      <c r="J7" s="252"/>
      <c r="K7" s="253"/>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3"/>
      <c r="AW7" s="254"/>
      <c r="AX7" s="254"/>
      <c r="AY7" s="254"/>
      <c r="AZ7" s="254"/>
      <c r="BA7" s="254"/>
      <c r="BB7" s="254"/>
      <c r="BC7" s="254"/>
      <c r="BD7" s="254"/>
      <c r="BE7" s="254"/>
      <c r="BF7" s="254"/>
      <c r="BG7" s="254"/>
      <c r="BH7" s="254"/>
      <c r="BI7" s="254"/>
      <c r="BJ7" s="254"/>
      <c r="BK7" s="254"/>
      <c r="BL7" s="254"/>
      <c r="BM7" s="254"/>
      <c r="BN7" s="254"/>
      <c r="BO7" s="254"/>
      <c r="BP7" s="254"/>
      <c r="BQ7" s="254"/>
      <c r="BR7" s="254"/>
      <c r="BS7" s="254"/>
      <c r="BT7" s="254"/>
      <c r="BU7" s="254"/>
      <c r="BV7" s="254"/>
      <c r="BW7" s="254"/>
      <c r="BX7" s="254"/>
      <c r="BY7" s="254"/>
      <c r="BZ7" s="254"/>
      <c r="CA7" s="254"/>
      <c r="CB7" s="254"/>
      <c r="CC7" s="254"/>
      <c r="CD7" s="254"/>
      <c r="CE7" s="254"/>
      <c r="CF7" s="254"/>
      <c r="CG7" s="254"/>
      <c r="CH7" s="254"/>
      <c r="CI7" s="254"/>
      <c r="CJ7" s="255"/>
    </row>
    <row r="8" spans="1:88" ht="51" customHeight="1">
      <c r="A8" s="6" t="s">
        <v>6</v>
      </c>
      <c r="B8" s="314" t="s">
        <v>164</v>
      </c>
      <c r="C8" s="314"/>
      <c r="D8" s="314"/>
      <c r="E8" s="7" t="s">
        <v>7</v>
      </c>
      <c r="F8" s="294" t="s">
        <v>427</v>
      </c>
      <c r="G8" s="295"/>
      <c r="H8" s="295"/>
      <c r="I8" s="295"/>
      <c r="J8" s="295"/>
      <c r="K8" s="295"/>
      <c r="L8" s="295"/>
      <c r="M8" s="296"/>
      <c r="N8" s="7" t="s">
        <v>8</v>
      </c>
      <c r="O8" s="294" t="s">
        <v>682</v>
      </c>
      <c r="P8" s="295"/>
      <c r="Q8" s="295"/>
      <c r="R8" s="295"/>
      <c r="S8" s="295"/>
      <c r="T8" s="295"/>
      <c r="U8" s="295"/>
      <c r="V8" s="295"/>
      <c r="W8" s="295"/>
      <c r="X8" s="295"/>
      <c r="Y8" s="295"/>
      <c r="Z8" s="295"/>
      <c r="AA8" s="295"/>
      <c r="AB8" s="296"/>
      <c r="AC8" s="7" t="s">
        <v>9</v>
      </c>
      <c r="AD8" s="314" t="s">
        <v>731</v>
      </c>
      <c r="AE8" s="314"/>
      <c r="AF8" s="314"/>
      <c r="AG8" s="314"/>
      <c r="AH8" s="314"/>
      <c r="AI8" s="314"/>
      <c r="AJ8" s="14" t="s">
        <v>10</v>
      </c>
      <c r="AK8" s="294" t="s">
        <v>710</v>
      </c>
      <c r="AL8" s="295"/>
      <c r="AM8" s="295"/>
      <c r="AN8" s="295"/>
      <c r="AO8" s="295"/>
      <c r="AP8" s="295"/>
      <c r="AQ8" s="295"/>
      <c r="AR8" s="295"/>
      <c r="AS8" s="295"/>
      <c r="AT8" s="295"/>
      <c r="AU8" s="295"/>
      <c r="AV8" s="295"/>
      <c r="AW8" s="295"/>
      <c r="AX8" s="295"/>
      <c r="AY8" s="296"/>
      <c r="AZ8" s="246" t="s">
        <v>711</v>
      </c>
      <c r="BA8" s="294" t="s">
        <v>732</v>
      </c>
      <c r="BB8" s="295"/>
      <c r="BC8" s="295"/>
      <c r="BD8" s="295"/>
      <c r="BE8" s="295"/>
      <c r="BF8" s="296"/>
      <c r="BG8" s="92"/>
      <c r="BH8" s="92"/>
      <c r="BI8" s="92"/>
      <c r="BJ8" s="92"/>
      <c r="BK8" s="92"/>
      <c r="BL8" s="92"/>
      <c r="BM8" s="92"/>
      <c r="BN8" s="92"/>
      <c r="BO8" s="92"/>
      <c r="BP8" s="92"/>
      <c r="BQ8" s="92"/>
      <c r="BR8" s="92"/>
      <c r="BS8" s="92"/>
      <c r="BT8" s="92"/>
      <c r="BU8" s="92"/>
      <c r="BV8" s="92"/>
      <c r="BW8" s="92"/>
      <c r="BX8" s="92"/>
      <c r="BY8" s="92"/>
      <c r="BZ8" s="92"/>
      <c r="CA8" s="92"/>
      <c r="CB8" s="92"/>
      <c r="CC8" s="92"/>
      <c r="CD8" s="328"/>
      <c r="CE8" s="328"/>
      <c r="CF8" s="328"/>
      <c r="CG8" s="328"/>
      <c r="CH8" s="328"/>
      <c r="CI8" s="329"/>
      <c r="CJ8" s="330"/>
    </row>
    <row r="9" spans="1:88" ht="49.5">
      <c r="A9" s="247" t="s">
        <v>686</v>
      </c>
      <c r="B9" s="290" t="s">
        <v>97</v>
      </c>
      <c r="C9" s="290"/>
      <c r="D9" s="290"/>
      <c r="E9" s="248" t="s">
        <v>687</v>
      </c>
      <c r="F9" s="303" t="s">
        <v>730</v>
      </c>
      <c r="G9" s="304"/>
      <c r="H9" s="304"/>
      <c r="I9" s="304"/>
      <c r="J9" s="304"/>
      <c r="K9" s="304"/>
      <c r="L9" s="304"/>
      <c r="M9" s="305"/>
      <c r="N9" s="248" t="s">
        <v>688</v>
      </c>
      <c r="O9" s="297" t="s">
        <v>236</v>
      </c>
      <c r="P9" s="298"/>
      <c r="Q9" s="298"/>
      <c r="R9" s="298"/>
      <c r="S9" s="298"/>
      <c r="T9" s="298"/>
      <c r="U9" s="298"/>
      <c r="V9" s="298"/>
      <c r="W9" s="298"/>
      <c r="X9" s="298"/>
      <c r="Y9" s="298"/>
      <c r="Z9" s="298"/>
      <c r="AA9" s="298"/>
      <c r="AB9" s="299"/>
      <c r="AC9" s="248" t="s">
        <v>689</v>
      </c>
      <c r="AD9" s="290" t="s">
        <v>237</v>
      </c>
      <c r="AE9" s="290"/>
      <c r="AF9" s="290"/>
      <c r="AG9" s="290"/>
      <c r="AH9" s="290"/>
      <c r="AI9" s="290"/>
      <c r="AJ9" s="256" t="s">
        <v>690</v>
      </c>
      <c r="AK9" s="297" t="s">
        <v>62</v>
      </c>
      <c r="AL9" s="298"/>
      <c r="AM9" s="298"/>
      <c r="AN9" s="298"/>
      <c r="AO9" s="298"/>
      <c r="AP9" s="298"/>
      <c r="AQ9" s="298"/>
      <c r="AR9" s="298"/>
      <c r="AS9" s="298"/>
      <c r="AT9" s="298"/>
      <c r="AU9" s="298"/>
      <c r="AV9" s="298"/>
      <c r="AW9" s="298"/>
      <c r="AX9" s="298"/>
      <c r="AY9" s="299"/>
      <c r="AZ9" s="248" t="s">
        <v>691</v>
      </c>
      <c r="BA9" s="290" t="s">
        <v>305</v>
      </c>
      <c r="BB9" s="290"/>
      <c r="BC9" s="290"/>
      <c r="BD9" s="290"/>
      <c r="BE9" s="290"/>
      <c r="BF9" s="290"/>
      <c r="BG9" s="31"/>
      <c r="BH9" s="31"/>
      <c r="BI9" s="31"/>
      <c r="BJ9" s="31"/>
      <c r="BK9" s="31"/>
      <c r="BL9" s="31"/>
      <c r="BM9" s="31"/>
      <c r="BN9" s="31"/>
      <c r="BO9" s="31"/>
      <c r="BP9" s="31"/>
      <c r="BQ9" s="31"/>
      <c r="BR9" s="31"/>
      <c r="BS9" s="31"/>
      <c r="BT9" s="31"/>
      <c r="BU9" s="31"/>
      <c r="BV9" s="31"/>
      <c r="BW9" s="31"/>
      <c r="BX9" s="31"/>
      <c r="BY9" s="31"/>
      <c r="BZ9" s="31"/>
      <c r="CA9" s="31"/>
      <c r="CB9" s="31"/>
      <c r="CC9" s="31"/>
      <c r="CD9" s="291"/>
      <c r="CE9" s="291"/>
      <c r="CF9" s="291"/>
      <c r="CG9" s="291"/>
      <c r="CH9" s="291"/>
      <c r="CI9" s="292"/>
      <c r="CJ9" s="293"/>
    </row>
    <row r="10" spans="1:88" ht="49.5">
      <c r="A10" s="247" t="s">
        <v>692</v>
      </c>
      <c r="B10" s="290" t="s">
        <v>71</v>
      </c>
      <c r="C10" s="290"/>
      <c r="D10" s="290"/>
      <c r="E10" s="248" t="s">
        <v>693</v>
      </c>
      <c r="F10" s="303" t="s">
        <v>80</v>
      </c>
      <c r="G10" s="304"/>
      <c r="H10" s="304"/>
      <c r="I10" s="304"/>
      <c r="J10" s="304"/>
      <c r="K10" s="304"/>
      <c r="L10" s="304"/>
      <c r="M10" s="305"/>
      <c r="N10" s="248" t="s">
        <v>694</v>
      </c>
      <c r="O10" s="297" t="s">
        <v>166</v>
      </c>
      <c r="P10" s="298"/>
      <c r="Q10" s="298"/>
      <c r="R10" s="298"/>
      <c r="S10" s="298"/>
      <c r="T10" s="298"/>
      <c r="U10" s="298"/>
      <c r="V10" s="298"/>
      <c r="W10" s="298"/>
      <c r="X10" s="298"/>
      <c r="Y10" s="298"/>
      <c r="Z10" s="298"/>
      <c r="AA10" s="298"/>
      <c r="AB10" s="299"/>
      <c r="AC10" s="248" t="s">
        <v>695</v>
      </c>
      <c r="AD10" s="290" t="s">
        <v>221</v>
      </c>
      <c r="AE10" s="290"/>
      <c r="AF10" s="290"/>
      <c r="AG10" s="290"/>
      <c r="AH10" s="290"/>
      <c r="AI10" s="290"/>
      <c r="AJ10" s="256" t="s">
        <v>696</v>
      </c>
      <c r="AK10" s="297" t="s">
        <v>134</v>
      </c>
      <c r="AL10" s="298"/>
      <c r="AM10" s="298"/>
      <c r="AN10" s="298"/>
      <c r="AO10" s="298"/>
      <c r="AP10" s="298"/>
      <c r="AQ10" s="298"/>
      <c r="AR10" s="298"/>
      <c r="AS10" s="298"/>
      <c r="AT10" s="298"/>
      <c r="AU10" s="298"/>
      <c r="AV10" s="298"/>
      <c r="AW10" s="298"/>
      <c r="AX10" s="298"/>
      <c r="AY10" s="299"/>
      <c r="AZ10" s="248" t="s">
        <v>697</v>
      </c>
      <c r="BA10" s="290" t="s">
        <v>135</v>
      </c>
      <c r="BB10" s="290"/>
      <c r="BC10" s="290"/>
      <c r="BD10" s="290"/>
      <c r="BE10" s="290"/>
      <c r="BF10" s="290"/>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291"/>
      <c r="CE10" s="291"/>
      <c r="CF10" s="291"/>
      <c r="CG10" s="291"/>
      <c r="CH10" s="291"/>
      <c r="CI10" s="292"/>
      <c r="CJ10" s="293"/>
    </row>
    <row r="11" spans="1:88" ht="49.5">
      <c r="A11" s="247" t="s">
        <v>698</v>
      </c>
      <c r="B11" s="290" t="s">
        <v>374</v>
      </c>
      <c r="C11" s="290"/>
      <c r="D11" s="290"/>
      <c r="E11" s="248" t="s">
        <v>699</v>
      </c>
      <c r="F11" s="303" t="s">
        <v>104</v>
      </c>
      <c r="G11" s="304"/>
      <c r="H11" s="304"/>
      <c r="I11" s="304"/>
      <c r="J11" s="304"/>
      <c r="K11" s="304"/>
      <c r="L11" s="304"/>
      <c r="M11" s="305"/>
      <c r="N11" s="248" t="s">
        <v>700</v>
      </c>
      <c r="O11" s="297" t="s">
        <v>124</v>
      </c>
      <c r="P11" s="298"/>
      <c r="Q11" s="298"/>
      <c r="R11" s="298"/>
      <c r="S11" s="298"/>
      <c r="T11" s="298"/>
      <c r="U11" s="298"/>
      <c r="V11" s="298"/>
      <c r="W11" s="298"/>
      <c r="X11" s="298"/>
      <c r="Y11" s="298"/>
      <c r="Z11" s="298"/>
      <c r="AA11" s="298"/>
      <c r="AB11" s="299"/>
      <c r="AC11" s="248" t="s">
        <v>701</v>
      </c>
      <c r="AD11" s="290" t="s">
        <v>712</v>
      </c>
      <c r="AE11" s="290"/>
      <c r="AF11" s="290"/>
      <c r="AG11" s="290"/>
      <c r="AH11" s="290"/>
      <c r="AI11" s="290"/>
      <c r="AJ11" s="256" t="s">
        <v>702</v>
      </c>
      <c r="AK11" s="297" t="s">
        <v>168</v>
      </c>
      <c r="AL11" s="298"/>
      <c r="AM11" s="298"/>
      <c r="AN11" s="298"/>
      <c r="AO11" s="298"/>
      <c r="AP11" s="298"/>
      <c r="AQ11" s="298"/>
      <c r="AR11" s="298"/>
      <c r="AS11" s="298"/>
      <c r="AT11" s="298"/>
      <c r="AU11" s="298"/>
      <c r="AV11" s="298"/>
      <c r="AW11" s="298"/>
      <c r="AX11" s="298"/>
      <c r="AY11" s="299"/>
      <c r="AZ11" s="248" t="s">
        <v>703</v>
      </c>
      <c r="BA11" s="290" t="s">
        <v>141</v>
      </c>
      <c r="BB11" s="290"/>
      <c r="BC11" s="290"/>
      <c r="BD11" s="290"/>
      <c r="BE11" s="290"/>
      <c r="BF11" s="290"/>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291"/>
      <c r="CE11" s="291"/>
      <c r="CF11" s="291"/>
      <c r="CG11" s="291"/>
      <c r="CH11" s="291"/>
      <c r="CI11" s="292"/>
      <c r="CJ11" s="293"/>
    </row>
    <row r="12" spans="1:88" ht="50.25" thickBot="1">
      <c r="A12" s="247" t="s">
        <v>704</v>
      </c>
      <c r="B12" s="290" t="s">
        <v>87</v>
      </c>
      <c r="C12" s="290"/>
      <c r="D12" s="290"/>
      <c r="E12" s="248" t="s">
        <v>705</v>
      </c>
      <c r="F12" s="300" t="s">
        <v>733</v>
      </c>
      <c r="G12" s="301"/>
      <c r="H12" s="301"/>
      <c r="I12" s="301"/>
      <c r="J12" s="301"/>
      <c r="K12" s="301"/>
      <c r="L12" s="301"/>
      <c r="M12" s="302"/>
      <c r="N12" s="248" t="s">
        <v>706</v>
      </c>
      <c r="O12" s="300" t="s">
        <v>161</v>
      </c>
      <c r="P12" s="301"/>
      <c r="Q12" s="301"/>
      <c r="R12" s="301"/>
      <c r="S12" s="301"/>
      <c r="T12" s="301"/>
      <c r="U12" s="301"/>
      <c r="V12" s="301"/>
      <c r="W12" s="301"/>
      <c r="X12" s="301"/>
      <c r="Y12" s="301"/>
      <c r="Z12" s="301"/>
      <c r="AA12" s="301"/>
      <c r="AB12" s="302"/>
      <c r="AC12" s="248" t="s">
        <v>707</v>
      </c>
      <c r="AD12" s="290" t="s">
        <v>94</v>
      </c>
      <c r="AE12" s="290"/>
      <c r="AF12" s="290"/>
      <c r="AG12" s="290"/>
      <c r="AH12" s="290"/>
      <c r="AI12" s="290"/>
      <c r="AJ12" s="256" t="s">
        <v>708</v>
      </c>
      <c r="AK12" s="300" t="s">
        <v>231</v>
      </c>
      <c r="AL12" s="301"/>
      <c r="AM12" s="301"/>
      <c r="AN12" s="301"/>
      <c r="AO12" s="301"/>
      <c r="AP12" s="301"/>
      <c r="AQ12" s="301"/>
      <c r="AR12" s="301"/>
      <c r="AS12" s="301"/>
      <c r="AT12" s="301"/>
      <c r="AU12" s="301"/>
      <c r="AV12" s="301"/>
      <c r="AW12" s="301"/>
      <c r="AX12" s="301"/>
      <c r="AY12" s="302"/>
      <c r="AZ12" s="248" t="s">
        <v>709</v>
      </c>
      <c r="BA12" s="290" t="s">
        <v>86</v>
      </c>
      <c r="BB12" s="290"/>
      <c r="BC12" s="290"/>
      <c r="BD12" s="290"/>
      <c r="BE12" s="290"/>
      <c r="BF12" s="290"/>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291"/>
      <c r="CE12" s="291"/>
      <c r="CF12" s="291"/>
      <c r="CG12" s="291"/>
      <c r="CH12" s="291"/>
      <c r="CI12" s="292"/>
      <c r="CJ12" s="293"/>
    </row>
    <row r="13" spans="1:88" ht="15" customHeight="1">
      <c r="A13" s="319" t="s">
        <v>11</v>
      </c>
      <c r="B13" s="322" t="s">
        <v>12</v>
      </c>
      <c r="C13" s="324" t="s">
        <v>13</v>
      </c>
      <c r="D13" s="325"/>
      <c r="E13" s="325"/>
      <c r="F13" s="325"/>
      <c r="G13" s="325"/>
      <c r="H13" s="325"/>
      <c r="I13" s="325"/>
      <c r="J13" s="325"/>
      <c r="K13" s="325"/>
      <c r="L13" s="325"/>
      <c r="M13" s="325"/>
      <c r="N13" s="325"/>
      <c r="O13" s="325"/>
      <c r="P13" s="325"/>
      <c r="Q13" s="325"/>
      <c r="R13" s="325"/>
      <c r="S13" s="325"/>
      <c r="T13" s="325"/>
      <c r="U13" s="325"/>
      <c r="V13" s="325"/>
      <c r="W13" s="325"/>
      <c r="X13" s="325"/>
      <c r="Y13" s="326"/>
      <c r="Z13" s="335" t="s">
        <v>14</v>
      </c>
      <c r="AA13" s="336"/>
      <c r="AB13" s="336"/>
      <c r="AC13" s="336"/>
      <c r="AD13" s="336"/>
      <c r="AE13" s="336"/>
      <c r="AF13" s="336"/>
      <c r="AG13" s="336"/>
      <c r="AH13" s="338"/>
      <c r="AI13" s="335" t="s">
        <v>15</v>
      </c>
      <c r="AJ13" s="338"/>
      <c r="AK13" s="339" t="s">
        <v>16</v>
      </c>
      <c r="AL13" s="340"/>
      <c r="AM13" s="340"/>
      <c r="AN13" s="340"/>
      <c r="AO13" s="340"/>
      <c r="AP13" s="340"/>
      <c r="AQ13" s="340"/>
      <c r="AR13" s="340"/>
      <c r="AS13" s="340"/>
      <c r="AT13" s="340"/>
      <c r="AU13" s="341"/>
      <c r="AV13" s="322" t="s">
        <v>17</v>
      </c>
      <c r="AW13" s="324" t="s">
        <v>18</v>
      </c>
      <c r="AX13" s="325"/>
      <c r="AY13" s="325"/>
      <c r="AZ13" s="325"/>
      <c r="BA13" s="325"/>
      <c r="BB13" s="325"/>
      <c r="BC13" s="325"/>
      <c r="BD13" s="325"/>
      <c r="BE13" s="325"/>
      <c r="BF13" s="325"/>
      <c r="BG13" s="325"/>
      <c r="BH13" s="325"/>
      <c r="BI13" s="325"/>
      <c r="BJ13" s="325"/>
      <c r="BK13" s="325"/>
      <c r="BL13" s="325"/>
      <c r="BM13" s="325"/>
      <c r="BN13" s="325"/>
      <c r="BO13" s="325"/>
      <c r="BP13" s="325"/>
      <c r="BQ13" s="325"/>
      <c r="BR13" s="325"/>
      <c r="BS13" s="325"/>
      <c r="BT13" s="325"/>
      <c r="BU13" s="325"/>
      <c r="BV13" s="325"/>
      <c r="BW13" s="325"/>
      <c r="BX13" s="325"/>
      <c r="BY13" s="325"/>
      <c r="BZ13" s="325"/>
      <c r="CA13" s="325"/>
      <c r="CB13" s="325"/>
      <c r="CC13" s="325"/>
      <c r="CD13" s="326"/>
      <c r="CE13" s="106"/>
      <c r="CF13" s="335" t="s">
        <v>19</v>
      </c>
      <c r="CG13" s="336"/>
      <c r="CH13" s="336"/>
      <c r="CI13" s="336"/>
      <c r="CJ13" s="337"/>
    </row>
    <row r="14" spans="1:88" ht="35.25" customHeight="1">
      <c r="A14" s="320"/>
      <c r="B14" s="323"/>
      <c r="C14" s="315" t="s">
        <v>20</v>
      </c>
      <c r="D14" s="315" t="s">
        <v>21</v>
      </c>
      <c r="E14" s="315" t="s">
        <v>22</v>
      </c>
      <c r="F14" s="315" t="s">
        <v>23</v>
      </c>
      <c r="G14" s="315" t="s">
        <v>743</v>
      </c>
      <c r="H14" s="315" t="s">
        <v>24</v>
      </c>
      <c r="I14" s="315" t="s">
        <v>25</v>
      </c>
      <c r="J14" s="317" t="s">
        <v>26</v>
      </c>
      <c r="K14" s="318"/>
      <c r="L14" s="317" t="s">
        <v>15</v>
      </c>
      <c r="M14" s="318"/>
      <c r="N14" s="317" t="s">
        <v>27</v>
      </c>
      <c r="O14" s="327"/>
      <c r="P14" s="327"/>
      <c r="Q14" s="327"/>
      <c r="R14" s="327"/>
      <c r="S14" s="327"/>
      <c r="T14" s="327"/>
      <c r="U14" s="327"/>
      <c r="V14" s="327"/>
      <c r="W14" s="327"/>
      <c r="X14" s="318"/>
      <c r="Y14" s="315" t="s">
        <v>394</v>
      </c>
      <c r="Z14" s="315" t="s">
        <v>28</v>
      </c>
      <c r="AA14" s="315" t="s">
        <v>29</v>
      </c>
      <c r="AB14" s="315" t="s">
        <v>30</v>
      </c>
      <c r="AC14" s="315" t="s">
        <v>31</v>
      </c>
      <c r="AD14" s="315" t="s">
        <v>743</v>
      </c>
      <c r="AE14" s="315" t="s">
        <v>24</v>
      </c>
      <c r="AF14" s="349" t="s">
        <v>25</v>
      </c>
      <c r="AG14" s="345" t="s">
        <v>26</v>
      </c>
      <c r="AH14" s="347"/>
      <c r="AI14" s="315" t="s">
        <v>32</v>
      </c>
      <c r="AJ14" s="315" t="s">
        <v>33</v>
      </c>
      <c r="AK14" s="342"/>
      <c r="AL14" s="343"/>
      <c r="AM14" s="343"/>
      <c r="AN14" s="343"/>
      <c r="AO14" s="343"/>
      <c r="AP14" s="343"/>
      <c r="AQ14" s="343"/>
      <c r="AR14" s="343"/>
      <c r="AS14" s="343"/>
      <c r="AT14" s="343"/>
      <c r="AU14" s="344"/>
      <c r="AV14" s="323"/>
      <c r="AW14" s="345">
        <v>2018</v>
      </c>
      <c r="AX14" s="346"/>
      <c r="AY14" s="347"/>
      <c r="AZ14" s="345">
        <v>2019</v>
      </c>
      <c r="BA14" s="346"/>
      <c r="BB14" s="347"/>
      <c r="BC14" s="345">
        <v>2020</v>
      </c>
      <c r="BD14" s="346"/>
      <c r="BE14" s="347"/>
      <c r="BF14" s="345">
        <v>2021</v>
      </c>
      <c r="BG14" s="346"/>
      <c r="BH14" s="347"/>
      <c r="BI14" s="345">
        <v>2022</v>
      </c>
      <c r="BJ14" s="346"/>
      <c r="BK14" s="347"/>
      <c r="BL14" s="345">
        <v>2023</v>
      </c>
      <c r="BM14" s="346"/>
      <c r="BN14" s="347"/>
      <c r="BO14" s="345">
        <v>2024</v>
      </c>
      <c r="BP14" s="346"/>
      <c r="BQ14" s="347"/>
      <c r="BR14" s="345">
        <v>2025</v>
      </c>
      <c r="BS14" s="346"/>
      <c r="BT14" s="347"/>
      <c r="BU14" s="345">
        <v>2026</v>
      </c>
      <c r="BV14" s="346"/>
      <c r="BW14" s="347"/>
      <c r="BX14" s="345">
        <v>2027</v>
      </c>
      <c r="BY14" s="346"/>
      <c r="BZ14" s="347"/>
      <c r="CA14" s="345">
        <v>2028</v>
      </c>
      <c r="CB14" s="346"/>
      <c r="CC14" s="347"/>
      <c r="CD14" s="351" t="s">
        <v>34</v>
      </c>
      <c r="CE14" s="315" t="s">
        <v>35</v>
      </c>
      <c r="CF14" s="315" t="s">
        <v>36</v>
      </c>
      <c r="CG14" s="315" t="s">
        <v>37</v>
      </c>
      <c r="CH14" s="315" t="s">
        <v>38</v>
      </c>
      <c r="CI14" s="315" t="s">
        <v>39</v>
      </c>
      <c r="CJ14" s="348" t="s">
        <v>40</v>
      </c>
    </row>
    <row r="15" spans="1:88" ht="30.75" customHeight="1">
      <c r="A15" s="321"/>
      <c r="B15" s="316"/>
      <c r="C15" s="316"/>
      <c r="D15" s="316"/>
      <c r="E15" s="316"/>
      <c r="F15" s="316"/>
      <c r="G15" s="316"/>
      <c r="H15" s="316"/>
      <c r="I15" s="316"/>
      <c r="J15" s="104" t="s">
        <v>41</v>
      </c>
      <c r="K15" s="104" t="s">
        <v>42</v>
      </c>
      <c r="L15" s="104" t="s">
        <v>32</v>
      </c>
      <c r="M15" s="104" t="s">
        <v>33</v>
      </c>
      <c r="N15" s="104" t="s">
        <v>43</v>
      </c>
      <c r="O15" s="104" t="s">
        <v>44</v>
      </c>
      <c r="P15" s="104" t="s">
        <v>45</v>
      </c>
      <c r="Q15" s="104" t="s">
        <v>46</v>
      </c>
      <c r="R15" s="104" t="s">
        <v>47</v>
      </c>
      <c r="S15" s="104" t="s">
        <v>48</v>
      </c>
      <c r="T15" s="104" t="s">
        <v>49</v>
      </c>
      <c r="U15" s="104" t="s">
        <v>50</v>
      </c>
      <c r="V15" s="104" t="s">
        <v>51</v>
      </c>
      <c r="W15" s="104" t="s">
        <v>52</v>
      </c>
      <c r="X15" s="104" t="s">
        <v>53</v>
      </c>
      <c r="Y15" s="316"/>
      <c r="Z15" s="316"/>
      <c r="AA15" s="316"/>
      <c r="AB15" s="316"/>
      <c r="AC15" s="316"/>
      <c r="AD15" s="316"/>
      <c r="AE15" s="316"/>
      <c r="AF15" s="350"/>
      <c r="AG15" s="105" t="s">
        <v>41</v>
      </c>
      <c r="AH15" s="105" t="s">
        <v>42</v>
      </c>
      <c r="AI15" s="316"/>
      <c r="AJ15" s="316"/>
      <c r="AK15" s="107" t="s">
        <v>43</v>
      </c>
      <c r="AL15" s="107" t="s">
        <v>44</v>
      </c>
      <c r="AM15" s="107" t="s">
        <v>45</v>
      </c>
      <c r="AN15" s="107" t="s">
        <v>46</v>
      </c>
      <c r="AO15" s="107" t="s">
        <v>47</v>
      </c>
      <c r="AP15" s="107" t="s">
        <v>48</v>
      </c>
      <c r="AQ15" s="107" t="s">
        <v>49</v>
      </c>
      <c r="AR15" s="107" t="s">
        <v>50</v>
      </c>
      <c r="AS15" s="107" t="s">
        <v>51</v>
      </c>
      <c r="AT15" s="107" t="s">
        <v>52</v>
      </c>
      <c r="AU15" s="107" t="s">
        <v>53</v>
      </c>
      <c r="AV15" s="316"/>
      <c r="AW15" s="105" t="s">
        <v>54</v>
      </c>
      <c r="AX15" s="105" t="s">
        <v>55</v>
      </c>
      <c r="AY15" s="105" t="s">
        <v>56</v>
      </c>
      <c r="AZ15" s="105" t="s">
        <v>54</v>
      </c>
      <c r="BA15" s="105" t="s">
        <v>57</v>
      </c>
      <c r="BB15" s="105" t="s">
        <v>56</v>
      </c>
      <c r="BC15" s="105" t="s">
        <v>54</v>
      </c>
      <c r="BD15" s="105" t="s">
        <v>57</v>
      </c>
      <c r="BE15" s="105" t="s">
        <v>56</v>
      </c>
      <c r="BF15" s="105" t="s">
        <v>54</v>
      </c>
      <c r="BG15" s="105" t="s">
        <v>57</v>
      </c>
      <c r="BH15" s="105" t="s">
        <v>56</v>
      </c>
      <c r="BI15" s="105" t="s">
        <v>54</v>
      </c>
      <c r="BJ15" s="105" t="s">
        <v>57</v>
      </c>
      <c r="BK15" s="105" t="s">
        <v>56</v>
      </c>
      <c r="BL15" s="105" t="s">
        <v>54</v>
      </c>
      <c r="BM15" s="105" t="s">
        <v>57</v>
      </c>
      <c r="BN15" s="105" t="s">
        <v>56</v>
      </c>
      <c r="BO15" s="105" t="s">
        <v>54</v>
      </c>
      <c r="BP15" s="105" t="s">
        <v>57</v>
      </c>
      <c r="BQ15" s="105" t="s">
        <v>56</v>
      </c>
      <c r="BR15" s="105" t="s">
        <v>54</v>
      </c>
      <c r="BS15" s="105" t="s">
        <v>57</v>
      </c>
      <c r="BT15" s="105" t="s">
        <v>56</v>
      </c>
      <c r="BU15" s="105" t="s">
        <v>54</v>
      </c>
      <c r="BV15" s="105" t="s">
        <v>57</v>
      </c>
      <c r="BW15" s="105" t="s">
        <v>56</v>
      </c>
      <c r="BX15" s="105" t="s">
        <v>54</v>
      </c>
      <c r="BY15" s="105" t="s">
        <v>57</v>
      </c>
      <c r="BZ15" s="105" t="s">
        <v>56</v>
      </c>
      <c r="CA15" s="105" t="s">
        <v>54</v>
      </c>
      <c r="CB15" s="105" t="s">
        <v>57</v>
      </c>
      <c r="CC15" s="105" t="s">
        <v>56</v>
      </c>
      <c r="CD15" s="352"/>
      <c r="CE15" s="316"/>
      <c r="CF15" s="316"/>
      <c r="CG15" s="316"/>
      <c r="CH15" s="316"/>
      <c r="CI15" s="316"/>
      <c r="CJ15" s="342"/>
    </row>
    <row r="16" spans="1:88" ht="16.5" hidden="1" customHeight="1">
      <c r="A16" s="9" t="s">
        <v>58</v>
      </c>
      <c r="B16" s="28">
        <v>0.25</v>
      </c>
      <c r="C16" s="9" t="s">
        <v>508</v>
      </c>
      <c r="D16" s="22">
        <v>0.125</v>
      </c>
      <c r="E16" s="8" t="s">
        <v>509</v>
      </c>
      <c r="F16" s="8" t="s">
        <v>510</v>
      </c>
      <c r="G16" s="8" t="s">
        <v>744</v>
      </c>
      <c r="H16" s="8" t="s">
        <v>60</v>
      </c>
      <c r="I16" s="257" t="s">
        <v>61</v>
      </c>
      <c r="J16" s="257" t="s">
        <v>575</v>
      </c>
      <c r="K16" s="257" t="s">
        <v>575</v>
      </c>
      <c r="L16" s="20">
        <v>43405</v>
      </c>
      <c r="M16" s="20">
        <v>47118</v>
      </c>
      <c r="N16" s="8" t="s">
        <v>563</v>
      </c>
      <c r="O16" s="23" t="s">
        <v>564</v>
      </c>
      <c r="P16" s="23" t="s">
        <v>564</v>
      </c>
      <c r="Q16" s="23" t="s">
        <v>564</v>
      </c>
      <c r="R16" s="23" t="s">
        <v>564</v>
      </c>
      <c r="S16" s="23" t="s">
        <v>564</v>
      </c>
      <c r="T16" s="23" t="s">
        <v>564</v>
      </c>
      <c r="U16" s="23" t="s">
        <v>564</v>
      </c>
      <c r="V16" s="23" t="s">
        <v>564</v>
      </c>
      <c r="W16" s="23" t="s">
        <v>564</v>
      </c>
      <c r="X16" s="23" t="s">
        <v>564</v>
      </c>
      <c r="Y16" s="23">
        <v>10</v>
      </c>
      <c r="Z16" s="8" t="s">
        <v>597</v>
      </c>
      <c r="AA16" s="98">
        <v>1.6299999999999999E-3</v>
      </c>
      <c r="AB16" s="31" t="s">
        <v>576</v>
      </c>
      <c r="AC16" s="31" t="s">
        <v>578</v>
      </c>
      <c r="AD16" s="286" t="s">
        <v>747</v>
      </c>
      <c r="AE16" s="31" t="s">
        <v>60</v>
      </c>
      <c r="AF16" s="8" t="s">
        <v>61</v>
      </c>
      <c r="AG16" s="32" t="s">
        <v>575</v>
      </c>
      <c r="AH16" s="32">
        <v>2017</v>
      </c>
      <c r="AI16" s="24">
        <v>43466</v>
      </c>
      <c r="AJ16" s="13">
        <v>47118</v>
      </c>
      <c r="AK16" s="30">
        <v>0</v>
      </c>
      <c r="AL16" s="30">
        <v>2.5000000000000001E-2</v>
      </c>
      <c r="AM16" s="30">
        <v>0.1</v>
      </c>
      <c r="AN16" s="30">
        <v>0.2</v>
      </c>
      <c r="AO16" s="30">
        <v>0.3</v>
      </c>
      <c r="AP16" s="30">
        <v>0.4</v>
      </c>
      <c r="AQ16" s="30">
        <v>0.6</v>
      </c>
      <c r="AR16" s="30">
        <v>0.7</v>
      </c>
      <c r="AS16" s="30">
        <v>0.8</v>
      </c>
      <c r="AT16" s="88">
        <v>0.9</v>
      </c>
      <c r="AU16" s="88">
        <v>1</v>
      </c>
      <c r="AV16" s="88">
        <v>1</v>
      </c>
      <c r="AW16" s="99"/>
      <c r="AX16" s="99"/>
      <c r="AY16" s="11"/>
      <c r="AZ16" s="10">
        <v>10353.6250602663</v>
      </c>
      <c r="BA16" s="10">
        <v>22181</v>
      </c>
      <c r="BB16" s="8" t="s">
        <v>479</v>
      </c>
      <c r="BC16" s="10">
        <v>31992.701436222898</v>
      </c>
      <c r="BD16" s="10" t="s">
        <v>598</v>
      </c>
      <c r="BE16" s="8" t="s">
        <v>479</v>
      </c>
      <c r="BF16" s="25">
        <v>43936.643305746104</v>
      </c>
      <c r="BG16" s="8"/>
      <c r="BH16" s="8"/>
      <c r="BI16" s="25">
        <v>45254.742604918501</v>
      </c>
      <c r="BJ16" s="8"/>
      <c r="BK16" s="8"/>
      <c r="BL16" s="25">
        <v>46612.384883066101</v>
      </c>
      <c r="BM16" s="8"/>
      <c r="BN16" s="8"/>
      <c r="BO16" s="25">
        <v>24005.378214779001</v>
      </c>
      <c r="BP16" s="8"/>
      <c r="BQ16" s="8"/>
      <c r="BR16" s="25">
        <v>49451.079122444797</v>
      </c>
      <c r="BS16" s="8"/>
      <c r="BT16" s="8"/>
      <c r="BU16" s="25">
        <v>50934.611496118101</v>
      </c>
      <c r="BV16" s="8"/>
      <c r="BW16" s="8"/>
      <c r="BX16" s="25">
        <v>52462.649841001701</v>
      </c>
      <c r="BY16" s="8"/>
      <c r="BZ16" s="8"/>
      <c r="CA16" s="25">
        <v>27018.264668115899</v>
      </c>
      <c r="CB16" s="8"/>
      <c r="CC16" s="8"/>
      <c r="CD16" s="10">
        <f>SUM(AW16+AZ16+BC16+BF16+BI16+BL16+BO16+BR16+BU16+BX16+CA16)</f>
        <v>382022.0806326794</v>
      </c>
      <c r="CE16" s="8" t="s">
        <v>62</v>
      </c>
      <c r="CF16" s="8" t="s">
        <v>63</v>
      </c>
      <c r="CG16" s="71" t="s">
        <v>64</v>
      </c>
      <c r="CH16" s="31" t="s">
        <v>65</v>
      </c>
      <c r="CI16" s="31">
        <v>3813000</v>
      </c>
      <c r="CJ16" s="31" t="s">
        <v>66</v>
      </c>
    </row>
    <row r="17" spans="1:88" ht="16.5" hidden="1" customHeight="1">
      <c r="A17" s="9" t="s">
        <v>58</v>
      </c>
      <c r="B17" s="28"/>
      <c r="C17" s="9" t="s">
        <v>508</v>
      </c>
      <c r="D17" s="22"/>
      <c r="E17" s="8" t="s">
        <v>509</v>
      </c>
      <c r="F17" s="8" t="s">
        <v>510</v>
      </c>
      <c r="G17" s="8" t="s">
        <v>744</v>
      </c>
      <c r="H17" s="8" t="s">
        <v>60</v>
      </c>
      <c r="I17" s="257" t="s">
        <v>61</v>
      </c>
      <c r="J17" s="257" t="s">
        <v>575</v>
      </c>
      <c r="K17" s="257" t="s">
        <v>575</v>
      </c>
      <c r="L17" s="20">
        <v>43405</v>
      </c>
      <c r="M17" s="20">
        <v>47118</v>
      </c>
      <c r="N17" s="8" t="s">
        <v>563</v>
      </c>
      <c r="O17" s="23" t="s">
        <v>564</v>
      </c>
      <c r="P17" s="23" t="s">
        <v>564</v>
      </c>
      <c r="Q17" s="23" t="s">
        <v>564</v>
      </c>
      <c r="R17" s="23" t="s">
        <v>564</v>
      </c>
      <c r="S17" s="23" t="s">
        <v>564</v>
      </c>
      <c r="T17" s="23" t="s">
        <v>564</v>
      </c>
      <c r="U17" s="23" t="s">
        <v>564</v>
      </c>
      <c r="V17" s="23" t="s">
        <v>564</v>
      </c>
      <c r="W17" s="23" t="s">
        <v>564</v>
      </c>
      <c r="X17" s="23" t="s">
        <v>564</v>
      </c>
      <c r="Y17" s="23">
        <v>10</v>
      </c>
      <c r="Z17" s="8" t="s">
        <v>562</v>
      </c>
      <c r="AA17" s="98">
        <v>1.6299999999999999E-3</v>
      </c>
      <c r="AB17" s="31" t="s">
        <v>577</v>
      </c>
      <c r="AC17" s="31" t="s">
        <v>599</v>
      </c>
      <c r="AD17" s="286" t="s">
        <v>747</v>
      </c>
      <c r="AE17" s="31" t="s">
        <v>60</v>
      </c>
      <c r="AF17" s="8" t="s">
        <v>61</v>
      </c>
      <c r="AG17" s="114">
        <v>2.5000000000000001E-2</v>
      </c>
      <c r="AH17" s="32">
        <v>2017</v>
      </c>
      <c r="AI17" s="13">
        <v>43466</v>
      </c>
      <c r="AJ17" s="13">
        <v>47118</v>
      </c>
      <c r="AK17" s="30">
        <v>0</v>
      </c>
      <c r="AL17" s="115">
        <v>3.3333333333333333E-2</v>
      </c>
      <c r="AM17" s="115">
        <v>6.6666666666666666E-2</v>
      </c>
      <c r="AN17" s="115">
        <v>0.13333333333333333</v>
      </c>
      <c r="AO17" s="115">
        <v>0.23333333333333334</v>
      </c>
      <c r="AP17" s="115">
        <v>0.33333333333333337</v>
      </c>
      <c r="AQ17" s="115">
        <v>0.38333333333333336</v>
      </c>
      <c r="AR17" s="115">
        <v>0.55000000000000004</v>
      </c>
      <c r="AS17" s="115">
        <v>0.71666666666666667</v>
      </c>
      <c r="AT17" s="115">
        <v>0.85</v>
      </c>
      <c r="AU17" s="115">
        <v>0.9</v>
      </c>
      <c r="AV17" s="116">
        <v>0.9</v>
      </c>
      <c r="AW17" s="11"/>
      <c r="AX17" s="11"/>
      <c r="AY17" s="11"/>
      <c r="AZ17" s="10">
        <v>2321.87232434507</v>
      </c>
      <c r="BA17" s="10" t="s">
        <v>67</v>
      </c>
      <c r="BB17" s="8" t="s">
        <v>479</v>
      </c>
      <c r="BC17" s="10">
        <v>5603.5253709490498</v>
      </c>
      <c r="BD17" s="10" t="s">
        <v>598</v>
      </c>
      <c r="BE17" s="8" t="s">
        <v>479</v>
      </c>
      <c r="BF17" s="100">
        <v>9189.2606152573608</v>
      </c>
      <c r="BG17" s="8"/>
      <c r="BH17" s="8"/>
      <c r="BI17" s="27">
        <v>10504.1996625257</v>
      </c>
      <c r="BJ17" s="8"/>
      <c r="BK17" s="8"/>
      <c r="BL17" s="27">
        <v>7247.1762395731503</v>
      </c>
      <c r="BM17" s="8"/>
      <c r="BN17" s="8"/>
      <c r="BO17" s="27">
        <v>15858.542989038</v>
      </c>
      <c r="BP17" s="8"/>
      <c r="BQ17" s="8"/>
      <c r="BR17" s="27">
        <v>19847.7973958857</v>
      </c>
      <c r="BS17" s="8"/>
      <c r="BT17" s="8"/>
      <c r="BU17" s="27">
        <v>18221.0062678908</v>
      </c>
      <c r="BV17" s="8"/>
      <c r="BW17" s="8"/>
      <c r="BX17" s="27">
        <v>11057.7544432256</v>
      </c>
      <c r="BY17" s="8"/>
      <c r="BZ17" s="8"/>
      <c r="CA17" s="27">
        <v>4784.41651050578</v>
      </c>
      <c r="CB17" s="8"/>
      <c r="CC17" s="8"/>
      <c r="CD17" s="10">
        <f t="shared" ref="CD17:CD80" si="0">SUM(AW17+AZ17+BC17+BF17+BI17+BL17+BO17+BR17+BU17+BX17+CA17)</f>
        <v>104635.5518191962</v>
      </c>
      <c r="CE17" s="8" t="s">
        <v>62</v>
      </c>
      <c r="CF17" s="8" t="s">
        <v>63</v>
      </c>
      <c r="CG17" s="71" t="s">
        <v>64</v>
      </c>
      <c r="CH17" s="31" t="s">
        <v>65</v>
      </c>
      <c r="CI17" s="31">
        <v>3813001</v>
      </c>
      <c r="CJ17" s="31" t="s">
        <v>66</v>
      </c>
    </row>
    <row r="18" spans="1:88" ht="16.5" hidden="1" customHeight="1">
      <c r="A18" s="9" t="s">
        <v>58</v>
      </c>
      <c r="B18" s="28"/>
      <c r="C18" s="9" t="s">
        <v>508</v>
      </c>
      <c r="D18" s="22"/>
      <c r="E18" s="8" t="s">
        <v>509</v>
      </c>
      <c r="F18" s="8" t="s">
        <v>510</v>
      </c>
      <c r="G18" s="8" t="s">
        <v>744</v>
      </c>
      <c r="H18" s="8" t="s">
        <v>60</v>
      </c>
      <c r="I18" s="257" t="s">
        <v>61</v>
      </c>
      <c r="J18" s="257" t="s">
        <v>575</v>
      </c>
      <c r="K18" s="257" t="s">
        <v>575</v>
      </c>
      <c r="L18" s="20">
        <v>43405</v>
      </c>
      <c r="M18" s="20">
        <v>47118</v>
      </c>
      <c r="N18" s="8" t="s">
        <v>563</v>
      </c>
      <c r="O18" s="23" t="s">
        <v>564</v>
      </c>
      <c r="P18" s="23" t="s">
        <v>564</v>
      </c>
      <c r="Q18" s="23" t="s">
        <v>564</v>
      </c>
      <c r="R18" s="23" t="s">
        <v>564</v>
      </c>
      <c r="S18" s="23" t="s">
        <v>564</v>
      </c>
      <c r="T18" s="23" t="s">
        <v>564</v>
      </c>
      <c r="U18" s="23" t="s">
        <v>564</v>
      </c>
      <c r="V18" s="23" t="s">
        <v>564</v>
      </c>
      <c r="W18" s="23" t="s">
        <v>564</v>
      </c>
      <c r="X18" s="23" t="s">
        <v>564</v>
      </c>
      <c r="Y18" s="23">
        <v>10</v>
      </c>
      <c r="Z18" s="8" t="s">
        <v>607</v>
      </c>
      <c r="AA18" s="98">
        <v>1.6299999999999999E-3</v>
      </c>
      <c r="AB18" s="31" t="s">
        <v>609</v>
      </c>
      <c r="AC18" s="31" t="s">
        <v>610</v>
      </c>
      <c r="AD18" s="286" t="s">
        <v>748</v>
      </c>
      <c r="AE18" s="31" t="s">
        <v>69</v>
      </c>
      <c r="AF18" s="50" t="s">
        <v>61</v>
      </c>
      <c r="AG18" s="32">
        <v>0</v>
      </c>
      <c r="AH18" s="82">
        <v>2018</v>
      </c>
      <c r="AI18" s="13">
        <v>43466</v>
      </c>
      <c r="AJ18" s="13">
        <v>44926</v>
      </c>
      <c r="AK18" s="17"/>
      <c r="AL18" s="34">
        <v>500</v>
      </c>
      <c r="AM18" s="34">
        <v>1500</v>
      </c>
      <c r="AN18" s="34">
        <v>1000</v>
      </c>
      <c r="AO18" s="34">
        <v>1000</v>
      </c>
      <c r="AP18" s="32"/>
      <c r="AQ18" s="32"/>
      <c r="AR18" s="32"/>
      <c r="AS18" s="32"/>
      <c r="AT18" s="32"/>
      <c r="AU18" s="32"/>
      <c r="AV18" s="34">
        <v>4000</v>
      </c>
      <c r="AW18" s="10">
        <v>0</v>
      </c>
      <c r="AX18" s="10">
        <v>0</v>
      </c>
      <c r="AY18" s="8" t="s">
        <v>422</v>
      </c>
      <c r="AZ18" s="10">
        <v>100</v>
      </c>
      <c r="BA18" s="18">
        <v>100</v>
      </c>
      <c r="BB18" s="8" t="s">
        <v>422</v>
      </c>
      <c r="BC18" s="10">
        <v>100</v>
      </c>
      <c r="BD18" s="18">
        <v>0</v>
      </c>
      <c r="BE18" s="8" t="s">
        <v>422</v>
      </c>
      <c r="BF18" s="10">
        <v>100</v>
      </c>
      <c r="BG18" s="18"/>
      <c r="BH18" s="8"/>
      <c r="BI18" s="10">
        <v>50</v>
      </c>
      <c r="BJ18" s="18"/>
      <c r="BK18" s="8"/>
      <c r="BL18" s="8"/>
      <c r="BM18" s="8"/>
      <c r="BN18" s="8"/>
      <c r="BO18" s="8"/>
      <c r="BP18" s="8"/>
      <c r="BQ18" s="8"/>
      <c r="BR18" s="8"/>
      <c r="BS18" s="8"/>
      <c r="BT18" s="8"/>
      <c r="BU18" s="8"/>
      <c r="BV18" s="8"/>
      <c r="BW18" s="8"/>
      <c r="BX18" s="8"/>
      <c r="BY18" s="8"/>
      <c r="BZ18" s="8"/>
      <c r="CA18" s="8"/>
      <c r="CB18" s="8"/>
      <c r="CC18" s="8"/>
      <c r="CD18" s="10">
        <f t="shared" si="0"/>
        <v>350</v>
      </c>
      <c r="CE18" s="31" t="s">
        <v>62</v>
      </c>
      <c r="CF18" s="31" t="s">
        <v>63</v>
      </c>
      <c r="CG18" s="63" t="s">
        <v>79</v>
      </c>
      <c r="CH18" s="31" t="s">
        <v>302</v>
      </c>
      <c r="CI18" s="31" t="s">
        <v>303</v>
      </c>
      <c r="CJ18" s="210" t="s">
        <v>304</v>
      </c>
    </row>
    <row r="19" spans="1:88" ht="16.5" hidden="1" customHeight="1">
      <c r="A19" s="9" t="s">
        <v>58</v>
      </c>
      <c r="B19" s="28"/>
      <c r="C19" s="9" t="s">
        <v>508</v>
      </c>
      <c r="D19" s="22"/>
      <c r="E19" s="8" t="s">
        <v>509</v>
      </c>
      <c r="F19" s="8" t="s">
        <v>510</v>
      </c>
      <c r="G19" s="8" t="s">
        <v>744</v>
      </c>
      <c r="H19" s="8" t="s">
        <v>60</v>
      </c>
      <c r="I19" s="257" t="s">
        <v>61</v>
      </c>
      <c r="J19" s="257" t="s">
        <v>575</v>
      </c>
      <c r="K19" s="257" t="s">
        <v>575</v>
      </c>
      <c r="L19" s="20">
        <v>43405</v>
      </c>
      <c r="M19" s="20">
        <v>47118</v>
      </c>
      <c r="N19" s="8" t="s">
        <v>563</v>
      </c>
      <c r="O19" s="23" t="s">
        <v>564</v>
      </c>
      <c r="P19" s="23" t="s">
        <v>564</v>
      </c>
      <c r="Q19" s="23" t="s">
        <v>564</v>
      </c>
      <c r="R19" s="23" t="s">
        <v>564</v>
      </c>
      <c r="S19" s="23" t="s">
        <v>564</v>
      </c>
      <c r="T19" s="23" t="s">
        <v>564</v>
      </c>
      <c r="U19" s="23" t="s">
        <v>564</v>
      </c>
      <c r="V19" s="23" t="s">
        <v>564</v>
      </c>
      <c r="W19" s="23" t="s">
        <v>564</v>
      </c>
      <c r="X19" s="23" t="s">
        <v>564</v>
      </c>
      <c r="Y19" s="23">
        <v>10</v>
      </c>
      <c r="Z19" s="8" t="s">
        <v>406</v>
      </c>
      <c r="AA19" s="98">
        <v>1.6299999999999999E-3</v>
      </c>
      <c r="AB19" s="31" t="s">
        <v>357</v>
      </c>
      <c r="AC19" s="31" t="s">
        <v>407</v>
      </c>
      <c r="AD19" s="286" t="s">
        <v>745</v>
      </c>
      <c r="AE19" s="31" t="s">
        <v>69</v>
      </c>
      <c r="AF19" s="31" t="s">
        <v>61</v>
      </c>
      <c r="AG19" s="32">
        <v>4</v>
      </c>
      <c r="AH19" s="32">
        <v>2017</v>
      </c>
      <c r="AI19" s="13">
        <v>43405</v>
      </c>
      <c r="AJ19" s="13">
        <v>46934</v>
      </c>
      <c r="AK19" s="216">
        <v>5</v>
      </c>
      <c r="AL19" s="216">
        <v>5</v>
      </c>
      <c r="AM19" s="216">
        <v>5</v>
      </c>
      <c r="AN19" s="216">
        <v>5</v>
      </c>
      <c r="AO19" s="216">
        <v>5</v>
      </c>
      <c r="AP19" s="216">
        <v>5</v>
      </c>
      <c r="AQ19" s="216">
        <v>5</v>
      </c>
      <c r="AR19" s="216">
        <v>5</v>
      </c>
      <c r="AS19" s="216">
        <v>5</v>
      </c>
      <c r="AT19" s="216">
        <v>5</v>
      </c>
      <c r="AU19" s="216">
        <v>5</v>
      </c>
      <c r="AV19" s="91">
        <v>55</v>
      </c>
      <c r="AW19" s="10">
        <v>2829</v>
      </c>
      <c r="AX19" s="10">
        <v>2758</v>
      </c>
      <c r="AY19" s="11" t="s">
        <v>289</v>
      </c>
      <c r="AZ19" s="10">
        <v>0</v>
      </c>
      <c r="BA19" s="10">
        <v>0</v>
      </c>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0">
        <f t="shared" si="0"/>
        <v>2829</v>
      </c>
      <c r="CE19" s="31" t="s">
        <v>87</v>
      </c>
      <c r="CF19" s="31" t="s">
        <v>219</v>
      </c>
      <c r="CG19" s="31" t="s">
        <v>88</v>
      </c>
      <c r="CH19" s="31" t="s">
        <v>89</v>
      </c>
      <c r="CI19" s="31" t="s">
        <v>90</v>
      </c>
      <c r="CJ19" s="31" t="s">
        <v>91</v>
      </c>
    </row>
    <row r="20" spans="1:88" ht="16.5" hidden="1" customHeight="1">
      <c r="A20" s="9" t="s">
        <v>58</v>
      </c>
      <c r="B20" s="28"/>
      <c r="C20" s="9" t="s">
        <v>508</v>
      </c>
      <c r="D20" s="22"/>
      <c r="E20" s="8" t="s">
        <v>509</v>
      </c>
      <c r="F20" s="8" t="s">
        <v>510</v>
      </c>
      <c r="G20" s="8" t="s">
        <v>744</v>
      </c>
      <c r="H20" s="8" t="s">
        <v>60</v>
      </c>
      <c r="I20" s="257" t="s">
        <v>61</v>
      </c>
      <c r="J20" s="257" t="s">
        <v>575</v>
      </c>
      <c r="K20" s="257" t="s">
        <v>575</v>
      </c>
      <c r="L20" s="20">
        <v>43405</v>
      </c>
      <c r="M20" s="20">
        <v>47118</v>
      </c>
      <c r="N20" s="8" t="s">
        <v>563</v>
      </c>
      <c r="O20" s="23" t="s">
        <v>564</v>
      </c>
      <c r="P20" s="23" t="s">
        <v>564</v>
      </c>
      <c r="Q20" s="23" t="s">
        <v>564</v>
      </c>
      <c r="R20" s="23" t="s">
        <v>564</v>
      </c>
      <c r="S20" s="23" t="s">
        <v>564</v>
      </c>
      <c r="T20" s="23" t="s">
        <v>564</v>
      </c>
      <c r="U20" s="23" t="s">
        <v>564</v>
      </c>
      <c r="V20" s="23" t="s">
        <v>564</v>
      </c>
      <c r="W20" s="23" t="s">
        <v>564</v>
      </c>
      <c r="X20" s="23" t="s">
        <v>564</v>
      </c>
      <c r="Y20" s="23">
        <v>10</v>
      </c>
      <c r="Z20" s="8" t="s">
        <v>665</v>
      </c>
      <c r="AA20" s="98">
        <v>1.6299999999999999E-3</v>
      </c>
      <c r="AB20" s="31" t="s">
        <v>403</v>
      </c>
      <c r="AC20" s="31" t="s">
        <v>664</v>
      </c>
      <c r="AD20" s="63" t="s">
        <v>745</v>
      </c>
      <c r="AE20" s="63" t="s">
        <v>60</v>
      </c>
      <c r="AF20" s="63" t="s">
        <v>61</v>
      </c>
      <c r="AG20" s="95">
        <v>1</v>
      </c>
      <c r="AH20" s="32">
        <v>2017</v>
      </c>
      <c r="AI20" s="13">
        <v>43466</v>
      </c>
      <c r="AJ20" s="84">
        <v>43830</v>
      </c>
      <c r="AK20" s="17"/>
      <c r="AL20" s="34">
        <v>1</v>
      </c>
      <c r="AM20" s="17"/>
      <c r="AN20" s="17"/>
      <c r="AO20" s="17"/>
      <c r="AP20" s="93"/>
      <c r="AQ20" s="93"/>
      <c r="AR20" s="93"/>
      <c r="AS20" s="93"/>
      <c r="AT20" s="93"/>
      <c r="AU20" s="93"/>
      <c r="AV20" s="168">
        <v>1</v>
      </c>
      <c r="AW20" s="11"/>
      <c r="AX20" s="94"/>
      <c r="AY20" s="11"/>
      <c r="AZ20" s="11"/>
      <c r="BA20" s="94"/>
      <c r="BB20" s="11"/>
      <c r="BC20" s="11"/>
      <c r="BD20" s="94"/>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0">
        <f t="shared" si="0"/>
        <v>0</v>
      </c>
      <c r="CE20" s="31" t="s">
        <v>62</v>
      </c>
      <c r="CF20" s="31" t="s">
        <v>63</v>
      </c>
      <c r="CG20" s="63" t="s">
        <v>220</v>
      </c>
      <c r="CH20" s="50" t="s">
        <v>351</v>
      </c>
      <c r="CI20" s="50" t="s">
        <v>675</v>
      </c>
      <c r="CJ20" s="211" t="s">
        <v>352</v>
      </c>
    </row>
    <row r="21" spans="1:88" ht="15" customHeight="1">
      <c r="A21" s="9" t="s">
        <v>58</v>
      </c>
      <c r="B21" s="28"/>
      <c r="C21" s="9" t="s">
        <v>508</v>
      </c>
      <c r="D21" s="22"/>
      <c r="E21" s="8" t="s">
        <v>509</v>
      </c>
      <c r="F21" s="8" t="s">
        <v>510</v>
      </c>
      <c r="G21" s="8" t="s">
        <v>744</v>
      </c>
      <c r="H21" s="8" t="s">
        <v>60</v>
      </c>
      <c r="I21" s="257" t="s">
        <v>61</v>
      </c>
      <c r="J21" s="257" t="s">
        <v>575</v>
      </c>
      <c r="K21" s="257" t="s">
        <v>575</v>
      </c>
      <c r="L21" s="20">
        <v>43374</v>
      </c>
      <c r="M21" s="20">
        <v>47118</v>
      </c>
      <c r="N21" s="8" t="s">
        <v>563</v>
      </c>
      <c r="O21" s="23" t="s">
        <v>564</v>
      </c>
      <c r="P21" s="23" t="s">
        <v>564</v>
      </c>
      <c r="Q21" s="23" t="s">
        <v>564</v>
      </c>
      <c r="R21" s="23" t="s">
        <v>564</v>
      </c>
      <c r="S21" s="23" t="s">
        <v>564</v>
      </c>
      <c r="T21" s="23" t="s">
        <v>564</v>
      </c>
      <c r="U21" s="23" t="s">
        <v>564</v>
      </c>
      <c r="V21" s="23" t="s">
        <v>564</v>
      </c>
      <c r="W21" s="23" t="s">
        <v>564</v>
      </c>
      <c r="X21" s="23" t="s">
        <v>564</v>
      </c>
      <c r="Y21" s="23">
        <v>10</v>
      </c>
      <c r="Z21" s="8" t="s">
        <v>443</v>
      </c>
      <c r="AA21" s="98">
        <v>1.6299999999999999E-3</v>
      </c>
      <c r="AB21" s="60" t="s">
        <v>444</v>
      </c>
      <c r="AC21" s="31" t="s">
        <v>445</v>
      </c>
      <c r="AD21" s="286" t="s">
        <v>747</v>
      </c>
      <c r="AE21" s="31" t="s">
        <v>60</v>
      </c>
      <c r="AF21" s="31" t="s">
        <v>61</v>
      </c>
      <c r="AG21" s="32">
        <v>0</v>
      </c>
      <c r="AH21" s="32">
        <v>2018</v>
      </c>
      <c r="AI21" s="13">
        <v>43466</v>
      </c>
      <c r="AJ21" s="13">
        <v>43830</v>
      </c>
      <c r="AK21" s="85"/>
      <c r="AL21" s="85">
        <v>1</v>
      </c>
      <c r="AM21" s="85"/>
      <c r="AN21" s="86"/>
      <c r="AO21" s="86"/>
      <c r="AP21" s="86"/>
      <c r="AQ21" s="86"/>
      <c r="AR21" s="86"/>
      <c r="AS21" s="86"/>
      <c r="AT21" s="86"/>
      <c r="AU21" s="86"/>
      <c r="AV21" s="73">
        <v>1</v>
      </c>
      <c r="AW21" s="10">
        <v>0</v>
      </c>
      <c r="AX21" s="10">
        <v>0</v>
      </c>
      <c r="AY21" s="8"/>
      <c r="AZ21" s="10">
        <v>50</v>
      </c>
      <c r="BA21" s="10">
        <v>50</v>
      </c>
      <c r="BB21" s="8" t="s">
        <v>446</v>
      </c>
      <c r="BC21" s="25"/>
      <c r="BD21" s="25"/>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10">
        <f t="shared" si="0"/>
        <v>50</v>
      </c>
      <c r="CE21" s="31" t="s">
        <v>71</v>
      </c>
      <c r="CF21" s="31" t="s">
        <v>150</v>
      </c>
      <c r="CG21" s="31" t="s">
        <v>206</v>
      </c>
      <c r="CH21" s="31" t="s">
        <v>447</v>
      </c>
      <c r="CI21" s="31">
        <v>3387000</v>
      </c>
      <c r="CJ21" s="207" t="s">
        <v>448</v>
      </c>
    </row>
    <row r="22" spans="1:88" ht="15.75" hidden="1" customHeight="1">
      <c r="A22" s="9" t="s">
        <v>58</v>
      </c>
      <c r="B22" s="28"/>
      <c r="C22" s="9" t="s">
        <v>508</v>
      </c>
      <c r="D22" s="22"/>
      <c r="E22" s="8" t="s">
        <v>509</v>
      </c>
      <c r="F22" s="8" t="s">
        <v>510</v>
      </c>
      <c r="G22" s="8" t="s">
        <v>744</v>
      </c>
      <c r="H22" s="8" t="s">
        <v>60</v>
      </c>
      <c r="I22" s="257" t="s">
        <v>61</v>
      </c>
      <c r="J22" s="257" t="s">
        <v>575</v>
      </c>
      <c r="K22" s="257" t="s">
        <v>575</v>
      </c>
      <c r="L22" s="20">
        <v>43374</v>
      </c>
      <c r="M22" s="20">
        <v>47118</v>
      </c>
      <c r="N22" s="8" t="s">
        <v>563</v>
      </c>
      <c r="O22" s="23" t="s">
        <v>564</v>
      </c>
      <c r="P22" s="23" t="s">
        <v>564</v>
      </c>
      <c r="Q22" s="23" t="s">
        <v>564</v>
      </c>
      <c r="R22" s="23" t="s">
        <v>564</v>
      </c>
      <c r="S22" s="23" t="s">
        <v>564</v>
      </c>
      <c r="T22" s="23" t="s">
        <v>564</v>
      </c>
      <c r="U22" s="23" t="s">
        <v>564</v>
      </c>
      <c r="V22" s="23" t="s">
        <v>564</v>
      </c>
      <c r="W22" s="23" t="s">
        <v>564</v>
      </c>
      <c r="X22" s="23" t="s">
        <v>564</v>
      </c>
      <c r="Y22" s="23">
        <v>10</v>
      </c>
      <c r="Z22" s="8" t="s">
        <v>478</v>
      </c>
      <c r="AA22" s="69">
        <v>0.05</v>
      </c>
      <c r="AB22" s="31" t="s">
        <v>615</v>
      </c>
      <c r="AC22" s="31" t="s">
        <v>616</v>
      </c>
      <c r="AD22" s="286" t="s">
        <v>747</v>
      </c>
      <c r="AE22" s="31" t="s">
        <v>60</v>
      </c>
      <c r="AF22" s="31" t="s">
        <v>61</v>
      </c>
      <c r="AG22" s="32">
        <v>0</v>
      </c>
      <c r="AH22" s="82">
        <v>2017</v>
      </c>
      <c r="AI22" s="13">
        <v>43831</v>
      </c>
      <c r="AJ22" s="13">
        <v>47118</v>
      </c>
      <c r="AK22" s="17"/>
      <c r="AL22" s="17"/>
      <c r="AM22" s="17">
        <v>0.8</v>
      </c>
      <c r="AN22" s="17">
        <v>0.9</v>
      </c>
      <c r="AO22" s="17">
        <v>1</v>
      </c>
      <c r="AP22" s="17">
        <v>1</v>
      </c>
      <c r="AQ22" s="17">
        <v>1</v>
      </c>
      <c r="AR22" s="17">
        <v>1</v>
      </c>
      <c r="AS22" s="17">
        <v>1</v>
      </c>
      <c r="AT22" s="17">
        <v>1</v>
      </c>
      <c r="AU22" s="17">
        <v>1</v>
      </c>
      <c r="AV22" s="17">
        <v>1</v>
      </c>
      <c r="AW22" s="25"/>
      <c r="AX22" s="25"/>
      <c r="AY22" s="25"/>
      <c r="AZ22" s="25"/>
      <c r="BA22" s="25"/>
      <c r="BB22" s="25"/>
      <c r="BC22" s="25">
        <v>2</v>
      </c>
      <c r="BD22" s="25">
        <v>2</v>
      </c>
      <c r="BE22" s="25" t="s">
        <v>479</v>
      </c>
      <c r="BF22" s="25">
        <v>2</v>
      </c>
      <c r="BG22" s="25"/>
      <c r="BH22" s="25"/>
      <c r="BI22" s="25">
        <v>2</v>
      </c>
      <c r="BJ22" s="25"/>
      <c r="BK22" s="25"/>
      <c r="BL22" s="25">
        <v>2</v>
      </c>
      <c r="BM22" s="25"/>
      <c r="BN22" s="25"/>
      <c r="BO22" s="25">
        <v>2</v>
      </c>
      <c r="BP22" s="25"/>
      <c r="BQ22" s="25"/>
      <c r="BR22" s="25">
        <v>2</v>
      </c>
      <c r="BS22" s="25"/>
      <c r="BT22" s="25"/>
      <c r="BU22" s="25">
        <v>2</v>
      </c>
      <c r="BV22" s="25"/>
      <c r="BW22" s="25"/>
      <c r="BX22" s="25">
        <v>2</v>
      </c>
      <c r="BY22" s="25"/>
      <c r="BZ22" s="25"/>
      <c r="CA22" s="25">
        <v>2</v>
      </c>
      <c r="CB22" s="25"/>
      <c r="CC22" s="25"/>
      <c r="CD22" s="10">
        <f t="shared" si="0"/>
        <v>18</v>
      </c>
      <c r="CE22" s="31" t="s">
        <v>238</v>
      </c>
      <c r="CF22" s="31" t="s">
        <v>95</v>
      </c>
      <c r="CG22" s="204" t="s">
        <v>271</v>
      </c>
      <c r="CH22" s="204" t="s">
        <v>319</v>
      </c>
      <c r="CI22" s="207" t="s">
        <v>320</v>
      </c>
      <c r="CJ22" s="211" t="s">
        <v>321</v>
      </c>
    </row>
    <row r="23" spans="1:88" ht="16.5" hidden="1" customHeight="1">
      <c r="A23" s="9" t="s">
        <v>58</v>
      </c>
      <c r="B23" s="28"/>
      <c r="C23" s="9" t="s">
        <v>508</v>
      </c>
      <c r="D23" s="22"/>
      <c r="E23" s="8" t="s">
        <v>509</v>
      </c>
      <c r="F23" s="8" t="s">
        <v>510</v>
      </c>
      <c r="G23" s="8" t="s">
        <v>744</v>
      </c>
      <c r="H23" s="8" t="s">
        <v>60</v>
      </c>
      <c r="I23" s="257" t="s">
        <v>61</v>
      </c>
      <c r="J23" s="257" t="s">
        <v>575</v>
      </c>
      <c r="K23" s="257" t="s">
        <v>575</v>
      </c>
      <c r="L23" s="20">
        <v>43374</v>
      </c>
      <c r="M23" s="20">
        <v>47118</v>
      </c>
      <c r="N23" s="8" t="s">
        <v>563</v>
      </c>
      <c r="O23" s="23" t="s">
        <v>564</v>
      </c>
      <c r="P23" s="23" t="s">
        <v>564</v>
      </c>
      <c r="Q23" s="23" t="s">
        <v>564</v>
      </c>
      <c r="R23" s="23" t="s">
        <v>564</v>
      </c>
      <c r="S23" s="23" t="s">
        <v>564</v>
      </c>
      <c r="T23" s="23" t="s">
        <v>564</v>
      </c>
      <c r="U23" s="23" t="s">
        <v>564</v>
      </c>
      <c r="V23" s="23" t="s">
        <v>564</v>
      </c>
      <c r="W23" s="23" t="s">
        <v>564</v>
      </c>
      <c r="X23" s="23" t="s">
        <v>564</v>
      </c>
      <c r="Y23" s="23">
        <v>10</v>
      </c>
      <c r="Z23" s="8" t="s">
        <v>480</v>
      </c>
      <c r="AA23" s="98">
        <v>1.6299999999999999E-3</v>
      </c>
      <c r="AB23" s="267" t="s">
        <v>481</v>
      </c>
      <c r="AC23" s="268" t="s">
        <v>482</v>
      </c>
      <c r="AD23" s="50" t="s">
        <v>749</v>
      </c>
      <c r="AE23" s="268" t="s">
        <v>69</v>
      </c>
      <c r="AF23" s="268" t="s">
        <v>61</v>
      </c>
      <c r="AG23" s="270">
        <v>10</v>
      </c>
      <c r="AH23" s="32">
        <v>2017</v>
      </c>
      <c r="AI23" s="13">
        <v>43405</v>
      </c>
      <c r="AJ23" s="13">
        <v>47118</v>
      </c>
      <c r="AK23" s="86">
        <v>20</v>
      </c>
      <c r="AL23" s="86">
        <v>25</v>
      </c>
      <c r="AM23" s="86">
        <v>30</v>
      </c>
      <c r="AN23" s="86">
        <v>30</v>
      </c>
      <c r="AO23" s="86">
        <v>30</v>
      </c>
      <c r="AP23" s="86">
        <v>30</v>
      </c>
      <c r="AQ23" s="86">
        <v>30</v>
      </c>
      <c r="AR23" s="86">
        <v>30</v>
      </c>
      <c r="AS23" s="86">
        <v>30</v>
      </c>
      <c r="AT23" s="86">
        <v>30</v>
      </c>
      <c r="AU23" s="86">
        <v>30</v>
      </c>
      <c r="AV23" s="86">
        <v>315</v>
      </c>
      <c r="AW23" s="25">
        <v>28</v>
      </c>
      <c r="AX23" s="25">
        <v>28</v>
      </c>
      <c r="AY23" s="8" t="s">
        <v>479</v>
      </c>
      <c r="AZ23" s="25">
        <v>36.050000000000004</v>
      </c>
      <c r="BA23" s="25">
        <v>36.050000000000004</v>
      </c>
      <c r="BB23" s="8" t="s">
        <v>479</v>
      </c>
      <c r="BC23" s="25">
        <v>37.131500000000003</v>
      </c>
      <c r="BD23" s="25">
        <v>37.131500000000003</v>
      </c>
      <c r="BE23" s="25" t="s">
        <v>479</v>
      </c>
      <c r="BF23" s="25">
        <v>38.245445000000004</v>
      </c>
      <c r="BG23" s="25"/>
      <c r="BH23" s="25"/>
      <c r="BI23" s="25">
        <v>39.392808350000003</v>
      </c>
      <c r="BJ23" s="25"/>
      <c r="BK23" s="25"/>
      <c r="BL23" s="25">
        <v>40.574592600500004</v>
      </c>
      <c r="BM23" s="25"/>
      <c r="BN23" s="25"/>
      <c r="BO23" s="25">
        <v>41.791830378515009</v>
      </c>
      <c r="BP23" s="25"/>
      <c r="BQ23" s="25"/>
      <c r="BR23" s="25">
        <v>43.045585289870459</v>
      </c>
      <c r="BS23" s="25"/>
      <c r="BT23" s="25"/>
      <c r="BU23" s="25">
        <v>44.336952848566575</v>
      </c>
      <c r="BV23" s="25"/>
      <c r="BW23" s="25"/>
      <c r="BX23" s="25">
        <v>45.667061434023573</v>
      </c>
      <c r="BY23" s="25"/>
      <c r="BZ23" s="25"/>
      <c r="CA23" s="25">
        <v>47.037073277044279</v>
      </c>
      <c r="CB23" s="25"/>
      <c r="CC23" s="25"/>
      <c r="CD23" s="10">
        <f t="shared" si="0"/>
        <v>441.27284917851995</v>
      </c>
      <c r="CE23" s="31" t="s">
        <v>238</v>
      </c>
      <c r="CF23" s="31" t="s">
        <v>95</v>
      </c>
      <c r="CG23" s="63" t="s">
        <v>310</v>
      </c>
      <c r="CH23" s="63" t="s">
        <v>311</v>
      </c>
      <c r="CI23" s="63" t="s">
        <v>312</v>
      </c>
      <c r="CJ23" s="212" t="s">
        <v>313</v>
      </c>
    </row>
    <row r="24" spans="1:88" ht="14.25" hidden="1" customHeight="1">
      <c r="A24" s="9" t="s">
        <v>58</v>
      </c>
      <c r="B24" s="28"/>
      <c r="C24" s="9" t="s">
        <v>508</v>
      </c>
      <c r="D24" s="22"/>
      <c r="E24" s="8" t="s">
        <v>509</v>
      </c>
      <c r="F24" s="8" t="s">
        <v>510</v>
      </c>
      <c r="G24" s="8" t="s">
        <v>744</v>
      </c>
      <c r="H24" s="8" t="s">
        <v>60</v>
      </c>
      <c r="I24" s="257" t="s">
        <v>61</v>
      </c>
      <c r="J24" s="257" t="s">
        <v>575</v>
      </c>
      <c r="K24" s="257" t="s">
        <v>575</v>
      </c>
      <c r="L24" s="20">
        <v>43405</v>
      </c>
      <c r="M24" s="20">
        <v>47118</v>
      </c>
      <c r="N24" s="8" t="s">
        <v>563</v>
      </c>
      <c r="O24" s="23" t="s">
        <v>564</v>
      </c>
      <c r="P24" s="23" t="s">
        <v>564</v>
      </c>
      <c r="Q24" s="23" t="s">
        <v>564</v>
      </c>
      <c r="R24" s="23" t="s">
        <v>564</v>
      </c>
      <c r="S24" s="23" t="s">
        <v>564</v>
      </c>
      <c r="T24" s="23" t="s">
        <v>564</v>
      </c>
      <c r="U24" s="23" t="s">
        <v>564</v>
      </c>
      <c r="V24" s="23" t="s">
        <v>564</v>
      </c>
      <c r="W24" s="23" t="s">
        <v>564</v>
      </c>
      <c r="X24" s="23" t="s">
        <v>564</v>
      </c>
      <c r="Y24" s="23">
        <v>10</v>
      </c>
      <c r="Z24" s="8" t="s">
        <v>396</v>
      </c>
      <c r="AA24" s="98">
        <v>1.6299999999999999E-3</v>
      </c>
      <c r="AB24" s="31" t="s">
        <v>395</v>
      </c>
      <c r="AC24" s="31" t="s">
        <v>442</v>
      </c>
      <c r="AD24" s="286" t="s">
        <v>745</v>
      </c>
      <c r="AE24" s="31" t="s">
        <v>60</v>
      </c>
      <c r="AF24" s="31" t="s">
        <v>92</v>
      </c>
      <c r="AG24" s="32">
        <v>0</v>
      </c>
      <c r="AH24" s="32">
        <v>2017</v>
      </c>
      <c r="AI24" s="13">
        <v>43405</v>
      </c>
      <c r="AJ24" s="13">
        <v>43830</v>
      </c>
      <c r="AK24" s="17">
        <v>0.6</v>
      </c>
      <c r="AL24" s="74">
        <v>1</v>
      </c>
      <c r="AM24" s="32"/>
      <c r="AN24" s="32"/>
      <c r="AO24" s="32"/>
      <c r="AP24" s="32"/>
      <c r="AQ24" s="32"/>
      <c r="AR24" s="32"/>
      <c r="AS24" s="32"/>
      <c r="AT24" s="32"/>
      <c r="AU24" s="32"/>
      <c r="AV24" s="74">
        <v>1</v>
      </c>
      <c r="AW24" s="10">
        <v>12000</v>
      </c>
      <c r="AX24" s="10">
        <v>12000</v>
      </c>
      <c r="AY24" s="8" t="s">
        <v>70</v>
      </c>
      <c r="AZ24" s="10"/>
      <c r="BA24" s="10"/>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10">
        <f t="shared" si="0"/>
        <v>12000</v>
      </c>
      <c r="CE24" s="31" t="s">
        <v>134</v>
      </c>
      <c r="CF24" s="63" t="s">
        <v>135</v>
      </c>
      <c r="CG24" s="31" t="s">
        <v>136</v>
      </c>
      <c r="CH24" s="31" t="s">
        <v>137</v>
      </c>
      <c r="CI24" s="31" t="s">
        <v>138</v>
      </c>
      <c r="CJ24" s="31" t="s">
        <v>139</v>
      </c>
    </row>
    <row r="25" spans="1:88" s="81" customFormat="1" ht="17.25" hidden="1" customHeight="1">
      <c r="A25" s="9" t="s">
        <v>58</v>
      </c>
      <c r="B25" s="28"/>
      <c r="C25" s="9" t="s">
        <v>508</v>
      </c>
      <c r="D25" s="22"/>
      <c r="E25" s="8" t="s">
        <v>509</v>
      </c>
      <c r="F25" s="8" t="s">
        <v>510</v>
      </c>
      <c r="G25" s="8" t="s">
        <v>744</v>
      </c>
      <c r="H25" s="8" t="s">
        <v>60</v>
      </c>
      <c r="I25" s="280" t="s">
        <v>61</v>
      </c>
      <c r="J25" s="280" t="s">
        <v>575</v>
      </c>
      <c r="K25" s="280" t="s">
        <v>575</v>
      </c>
      <c r="L25" s="20">
        <v>43405</v>
      </c>
      <c r="M25" s="20">
        <v>47118</v>
      </c>
      <c r="N25" s="8" t="s">
        <v>563</v>
      </c>
      <c r="O25" s="23" t="s">
        <v>564</v>
      </c>
      <c r="P25" s="23" t="s">
        <v>564</v>
      </c>
      <c r="Q25" s="23" t="s">
        <v>564</v>
      </c>
      <c r="R25" s="23" t="s">
        <v>564</v>
      </c>
      <c r="S25" s="23" t="s">
        <v>564</v>
      </c>
      <c r="T25" s="23" t="s">
        <v>564</v>
      </c>
      <c r="U25" s="23" t="s">
        <v>564</v>
      </c>
      <c r="V25" s="23" t="s">
        <v>564</v>
      </c>
      <c r="W25" s="23" t="s">
        <v>564</v>
      </c>
      <c r="X25" s="23" t="s">
        <v>564</v>
      </c>
      <c r="Y25" s="23">
        <v>10</v>
      </c>
      <c r="Z25" s="9" t="s">
        <v>397</v>
      </c>
      <c r="AA25" s="98">
        <v>1.6299999999999999E-3</v>
      </c>
      <c r="AB25" s="50" t="s">
        <v>392</v>
      </c>
      <c r="AC25" s="50" t="s">
        <v>391</v>
      </c>
      <c r="AD25" s="286" t="s">
        <v>745</v>
      </c>
      <c r="AE25" s="279" t="s">
        <v>60</v>
      </c>
      <c r="AF25" s="50" t="s">
        <v>61</v>
      </c>
      <c r="AG25" s="280">
        <v>32</v>
      </c>
      <c r="AH25" s="280">
        <v>2017</v>
      </c>
      <c r="AI25" s="13">
        <v>43405</v>
      </c>
      <c r="AJ25" s="13">
        <v>47117</v>
      </c>
      <c r="AK25" s="217">
        <v>81.599999999999994</v>
      </c>
      <c r="AL25" s="217">
        <v>106.07999999999998</v>
      </c>
      <c r="AM25" s="217">
        <v>137.90399999999997</v>
      </c>
      <c r="AN25" s="217">
        <v>179.27519999999996</v>
      </c>
      <c r="AO25" s="217">
        <v>215.13023999999996</v>
      </c>
      <c r="AP25" s="217">
        <v>258.15628799999996</v>
      </c>
      <c r="AQ25" s="217">
        <v>309.78754559999993</v>
      </c>
      <c r="AR25" s="217">
        <v>340.7663001599999</v>
      </c>
      <c r="AS25" s="217">
        <v>374.84293017599987</v>
      </c>
      <c r="AT25" s="217">
        <v>412.32722319359988</v>
      </c>
      <c r="AU25" s="217">
        <v>453.55994551295987</v>
      </c>
      <c r="AV25" s="87">
        <v>453.56</v>
      </c>
      <c r="AW25" s="10">
        <v>450</v>
      </c>
      <c r="AX25" s="10">
        <v>450</v>
      </c>
      <c r="AY25" s="8" t="s">
        <v>288</v>
      </c>
      <c r="AZ25" s="10">
        <v>45.131515</v>
      </c>
      <c r="BA25" s="10">
        <v>45</v>
      </c>
      <c r="BB25" s="8" t="s">
        <v>288</v>
      </c>
      <c r="BC25" s="10">
        <v>46.539617999999997</v>
      </c>
      <c r="BD25" s="10"/>
      <c r="BE25" s="8" t="s">
        <v>288</v>
      </c>
      <c r="BF25" s="10">
        <v>47.991653999999997</v>
      </c>
      <c r="BG25" s="10"/>
      <c r="BH25" s="8"/>
      <c r="BI25" s="10">
        <v>49.488993000000001</v>
      </c>
      <c r="BJ25" s="10"/>
      <c r="BK25" s="8"/>
      <c r="BL25" s="10">
        <v>51.033050000000003</v>
      </c>
      <c r="BM25" s="10"/>
      <c r="BN25" s="8"/>
      <c r="BO25" s="10">
        <v>52.625281000000001</v>
      </c>
      <c r="BP25" s="10"/>
      <c r="BQ25" s="8"/>
      <c r="BR25" s="10">
        <v>54.267189999999999</v>
      </c>
      <c r="BS25" s="10"/>
      <c r="BT25" s="8"/>
      <c r="BU25" s="10">
        <v>55.960326000000002</v>
      </c>
      <c r="BV25" s="10"/>
      <c r="BW25" s="8"/>
      <c r="BX25" s="10">
        <v>57.706288999999998</v>
      </c>
      <c r="BY25" s="10"/>
      <c r="BZ25" s="8"/>
      <c r="CA25" s="10">
        <v>59.506725000000003</v>
      </c>
      <c r="CB25" s="10"/>
      <c r="CC25" s="8"/>
      <c r="CD25" s="10">
        <f t="shared" si="0"/>
        <v>970.25064099999997</v>
      </c>
      <c r="CE25" s="279" t="s">
        <v>62</v>
      </c>
      <c r="CF25" s="279" t="s">
        <v>63</v>
      </c>
      <c r="CG25" s="63" t="s">
        <v>220</v>
      </c>
      <c r="CH25" s="50" t="s">
        <v>351</v>
      </c>
      <c r="CI25" s="50" t="s">
        <v>675</v>
      </c>
      <c r="CJ25" s="211" t="s">
        <v>352</v>
      </c>
    </row>
    <row r="26" spans="1:88" ht="16.5" hidden="1" customHeight="1">
      <c r="A26" s="9" t="s">
        <v>58</v>
      </c>
      <c r="B26" s="28"/>
      <c r="C26" s="9" t="s">
        <v>508</v>
      </c>
      <c r="D26" s="22"/>
      <c r="E26" s="8" t="s">
        <v>509</v>
      </c>
      <c r="F26" s="8" t="s">
        <v>510</v>
      </c>
      <c r="G26" s="8" t="s">
        <v>744</v>
      </c>
      <c r="H26" s="8" t="s">
        <v>60</v>
      </c>
      <c r="I26" s="257" t="s">
        <v>61</v>
      </c>
      <c r="J26" s="257" t="s">
        <v>575</v>
      </c>
      <c r="K26" s="257" t="s">
        <v>575</v>
      </c>
      <c r="L26" s="20">
        <v>43405</v>
      </c>
      <c r="M26" s="20">
        <v>47118</v>
      </c>
      <c r="N26" s="8" t="s">
        <v>563</v>
      </c>
      <c r="O26" s="23" t="s">
        <v>564</v>
      </c>
      <c r="P26" s="23" t="s">
        <v>564</v>
      </c>
      <c r="Q26" s="23" t="s">
        <v>564</v>
      </c>
      <c r="R26" s="23" t="s">
        <v>564</v>
      </c>
      <c r="S26" s="23" t="s">
        <v>564</v>
      </c>
      <c r="T26" s="23" t="s">
        <v>564</v>
      </c>
      <c r="U26" s="23" t="s">
        <v>564</v>
      </c>
      <c r="V26" s="23" t="s">
        <v>564</v>
      </c>
      <c r="W26" s="23" t="s">
        <v>564</v>
      </c>
      <c r="X26" s="23" t="s">
        <v>564</v>
      </c>
      <c r="Y26" s="23">
        <v>10</v>
      </c>
      <c r="Z26" s="8" t="s">
        <v>449</v>
      </c>
      <c r="AA26" s="98">
        <v>1.6299999999999999E-3</v>
      </c>
      <c r="AB26" s="31" t="s">
        <v>451</v>
      </c>
      <c r="AC26" s="31" t="s">
        <v>450</v>
      </c>
      <c r="AD26" s="286" t="s">
        <v>748</v>
      </c>
      <c r="AE26" s="63" t="s">
        <v>69</v>
      </c>
      <c r="AF26" s="31" t="s">
        <v>61</v>
      </c>
      <c r="AG26" s="95">
        <v>20</v>
      </c>
      <c r="AH26" s="93">
        <v>2017</v>
      </c>
      <c r="AI26" s="13">
        <v>43405</v>
      </c>
      <c r="AJ26" s="84">
        <v>47118</v>
      </c>
      <c r="AK26" s="93">
        <v>12</v>
      </c>
      <c r="AL26" s="93">
        <v>10</v>
      </c>
      <c r="AM26" s="93">
        <v>6</v>
      </c>
      <c r="AN26" s="93">
        <v>17</v>
      </c>
      <c r="AO26" s="93">
        <v>22</v>
      </c>
      <c r="AP26" s="93">
        <v>27</v>
      </c>
      <c r="AQ26" s="93">
        <v>32</v>
      </c>
      <c r="AR26" s="93">
        <v>32</v>
      </c>
      <c r="AS26" s="93">
        <v>32</v>
      </c>
      <c r="AT26" s="93">
        <v>32</v>
      </c>
      <c r="AU26" s="93">
        <v>32</v>
      </c>
      <c r="AV26" s="95">
        <v>254</v>
      </c>
      <c r="AW26" s="94">
        <v>195</v>
      </c>
      <c r="AX26" s="94">
        <v>195</v>
      </c>
      <c r="AY26" s="11" t="s">
        <v>70</v>
      </c>
      <c r="AZ26" s="94">
        <v>206</v>
      </c>
      <c r="BA26" s="94">
        <v>206</v>
      </c>
      <c r="BB26" s="11" t="s">
        <v>70</v>
      </c>
      <c r="BC26" s="94">
        <v>217</v>
      </c>
      <c r="BD26" s="94"/>
      <c r="BE26" s="11" t="s">
        <v>70</v>
      </c>
      <c r="BF26" s="94">
        <v>229</v>
      </c>
      <c r="BG26" s="11"/>
      <c r="BH26" s="11"/>
      <c r="BI26" s="94">
        <v>242</v>
      </c>
      <c r="BJ26" s="11"/>
      <c r="BK26" s="11"/>
      <c r="BL26" s="94">
        <v>255</v>
      </c>
      <c r="BM26" s="11"/>
      <c r="BN26" s="11"/>
      <c r="BO26" s="94">
        <v>269</v>
      </c>
      <c r="BP26" s="11"/>
      <c r="BQ26" s="11"/>
      <c r="BR26" s="94">
        <v>284</v>
      </c>
      <c r="BS26" s="11"/>
      <c r="BT26" s="11"/>
      <c r="BU26" s="94">
        <v>299</v>
      </c>
      <c r="BV26" s="11"/>
      <c r="BW26" s="11"/>
      <c r="BX26" s="94">
        <v>316</v>
      </c>
      <c r="BY26" s="11"/>
      <c r="BZ26" s="11"/>
      <c r="CA26" s="94">
        <v>333</v>
      </c>
      <c r="CB26" s="11"/>
      <c r="CC26" s="11"/>
      <c r="CD26" s="10">
        <f t="shared" si="0"/>
        <v>2845</v>
      </c>
      <c r="CE26" s="63" t="s">
        <v>71</v>
      </c>
      <c r="CF26" s="63" t="s">
        <v>80</v>
      </c>
      <c r="CG26" s="63" t="s">
        <v>81</v>
      </c>
      <c r="CH26" s="63" t="s">
        <v>82</v>
      </c>
      <c r="CI26" s="63">
        <v>2417900</v>
      </c>
      <c r="CJ26" s="212" t="s">
        <v>83</v>
      </c>
    </row>
    <row r="27" spans="1:88" ht="14.25" customHeight="1">
      <c r="A27" s="9" t="s">
        <v>58</v>
      </c>
      <c r="B27" s="28"/>
      <c r="C27" s="9" t="s">
        <v>508</v>
      </c>
      <c r="D27" s="22"/>
      <c r="E27" s="8" t="s">
        <v>509</v>
      </c>
      <c r="F27" s="8" t="s">
        <v>510</v>
      </c>
      <c r="G27" s="8" t="s">
        <v>744</v>
      </c>
      <c r="H27" s="8" t="s">
        <v>60</v>
      </c>
      <c r="I27" s="257" t="s">
        <v>61</v>
      </c>
      <c r="J27" s="257" t="s">
        <v>575</v>
      </c>
      <c r="K27" s="257" t="s">
        <v>575</v>
      </c>
      <c r="L27" s="20">
        <v>43374</v>
      </c>
      <c r="M27" s="20">
        <v>47118</v>
      </c>
      <c r="N27" s="8" t="s">
        <v>563</v>
      </c>
      <c r="O27" s="23" t="s">
        <v>564</v>
      </c>
      <c r="P27" s="23" t="s">
        <v>564</v>
      </c>
      <c r="Q27" s="23" t="s">
        <v>564</v>
      </c>
      <c r="R27" s="23" t="s">
        <v>564</v>
      </c>
      <c r="S27" s="23" t="s">
        <v>564</v>
      </c>
      <c r="T27" s="23" t="s">
        <v>564</v>
      </c>
      <c r="U27" s="23" t="s">
        <v>564</v>
      </c>
      <c r="V27" s="23" t="s">
        <v>564</v>
      </c>
      <c r="W27" s="23" t="s">
        <v>564</v>
      </c>
      <c r="X27" s="23" t="s">
        <v>564</v>
      </c>
      <c r="Y27" s="23">
        <v>10</v>
      </c>
      <c r="Z27" s="8" t="s">
        <v>641</v>
      </c>
      <c r="AA27" s="98">
        <v>1.6299999999999999E-3</v>
      </c>
      <c r="AB27" s="60" t="s">
        <v>642</v>
      </c>
      <c r="AC27" s="31" t="s">
        <v>643</v>
      </c>
      <c r="AD27" s="286" t="s">
        <v>747</v>
      </c>
      <c r="AE27" s="31" t="s">
        <v>69</v>
      </c>
      <c r="AF27" s="31" t="s">
        <v>61</v>
      </c>
      <c r="AG27" s="32">
        <v>0</v>
      </c>
      <c r="AH27" s="32">
        <v>2018</v>
      </c>
      <c r="AI27" s="13">
        <v>43466</v>
      </c>
      <c r="AJ27" s="13">
        <v>47118</v>
      </c>
      <c r="AK27" s="85"/>
      <c r="AL27" s="34">
        <v>1</v>
      </c>
      <c r="AM27" s="86">
        <v>1</v>
      </c>
      <c r="AN27" s="86">
        <v>1</v>
      </c>
      <c r="AO27" s="86">
        <v>1</v>
      </c>
      <c r="AP27" s="86">
        <v>1</v>
      </c>
      <c r="AQ27" s="86">
        <v>1</v>
      </c>
      <c r="AR27" s="86">
        <v>1</v>
      </c>
      <c r="AS27" s="86">
        <v>1</v>
      </c>
      <c r="AT27" s="86">
        <v>1</v>
      </c>
      <c r="AU27" s="86">
        <v>1</v>
      </c>
      <c r="AV27" s="41">
        <v>10</v>
      </c>
      <c r="AW27" s="10">
        <v>0</v>
      </c>
      <c r="AX27" s="10">
        <v>0</v>
      </c>
      <c r="AY27" s="8"/>
      <c r="AZ27" s="10">
        <v>200</v>
      </c>
      <c r="BA27" s="10">
        <v>200</v>
      </c>
      <c r="BB27" s="8" t="s">
        <v>70</v>
      </c>
      <c r="BC27" s="10">
        <v>200</v>
      </c>
      <c r="BD27" s="10">
        <v>200</v>
      </c>
      <c r="BE27" s="8" t="s">
        <v>70</v>
      </c>
      <c r="BF27" s="10">
        <v>200</v>
      </c>
      <c r="BG27" s="8"/>
      <c r="BH27" s="8"/>
      <c r="BI27" s="10">
        <v>200</v>
      </c>
      <c r="BJ27" s="8"/>
      <c r="BK27" s="8"/>
      <c r="BL27" s="10">
        <v>200</v>
      </c>
      <c r="BM27" s="8"/>
      <c r="BN27" s="8"/>
      <c r="BO27" s="10">
        <v>200</v>
      </c>
      <c r="BP27" s="8"/>
      <c r="BQ27" s="8"/>
      <c r="BR27" s="10">
        <v>200</v>
      </c>
      <c r="BS27" s="8"/>
      <c r="BT27" s="8"/>
      <c r="BU27" s="10">
        <v>200</v>
      </c>
      <c r="BV27" s="8"/>
      <c r="BW27" s="8"/>
      <c r="BX27" s="10">
        <v>200</v>
      </c>
      <c r="BY27" s="8"/>
      <c r="BZ27" s="8"/>
      <c r="CA27" s="10">
        <v>200</v>
      </c>
      <c r="CB27" s="8"/>
      <c r="CC27" s="8"/>
      <c r="CD27" s="10">
        <f t="shared" si="0"/>
        <v>2000</v>
      </c>
      <c r="CE27" s="31" t="s">
        <v>71</v>
      </c>
      <c r="CF27" s="31" t="s">
        <v>150</v>
      </c>
      <c r="CG27" s="31" t="s">
        <v>200</v>
      </c>
      <c r="CH27" s="63" t="s">
        <v>201</v>
      </c>
      <c r="CI27" s="31">
        <v>3387000</v>
      </c>
      <c r="CJ27" s="207" t="s">
        <v>452</v>
      </c>
    </row>
    <row r="28" spans="1:88" ht="16.5" customHeight="1">
      <c r="A28" s="9" t="s">
        <v>58</v>
      </c>
      <c r="B28" s="28"/>
      <c r="C28" s="9" t="s">
        <v>508</v>
      </c>
      <c r="D28" s="22"/>
      <c r="E28" s="8" t="s">
        <v>509</v>
      </c>
      <c r="F28" s="8" t="s">
        <v>510</v>
      </c>
      <c r="G28" s="8" t="s">
        <v>744</v>
      </c>
      <c r="H28" s="8" t="s">
        <v>60</v>
      </c>
      <c r="I28" s="257" t="s">
        <v>61</v>
      </c>
      <c r="J28" s="257" t="s">
        <v>575</v>
      </c>
      <c r="K28" s="257" t="s">
        <v>575</v>
      </c>
      <c r="L28" s="20">
        <v>43374</v>
      </c>
      <c r="M28" s="20">
        <v>47118</v>
      </c>
      <c r="N28" s="8" t="s">
        <v>563</v>
      </c>
      <c r="O28" s="23" t="s">
        <v>564</v>
      </c>
      <c r="P28" s="23" t="s">
        <v>564</v>
      </c>
      <c r="Q28" s="23" t="s">
        <v>564</v>
      </c>
      <c r="R28" s="23" t="s">
        <v>564</v>
      </c>
      <c r="S28" s="23" t="s">
        <v>564</v>
      </c>
      <c r="T28" s="23" t="s">
        <v>564</v>
      </c>
      <c r="U28" s="23" t="s">
        <v>564</v>
      </c>
      <c r="V28" s="23" t="s">
        <v>564</v>
      </c>
      <c r="W28" s="23" t="s">
        <v>564</v>
      </c>
      <c r="X28" s="23" t="s">
        <v>564</v>
      </c>
      <c r="Y28" s="23">
        <v>10</v>
      </c>
      <c r="Z28" s="8" t="s">
        <v>644</v>
      </c>
      <c r="AA28" s="69">
        <v>2.5000000000000001E-3</v>
      </c>
      <c r="AB28" s="60" t="s">
        <v>645</v>
      </c>
      <c r="AC28" s="31" t="s">
        <v>646</v>
      </c>
      <c r="AD28" s="286" t="s">
        <v>747</v>
      </c>
      <c r="AE28" s="31" t="s">
        <v>60</v>
      </c>
      <c r="AF28" s="31" t="s">
        <v>61</v>
      </c>
      <c r="AG28" s="32">
        <v>0</v>
      </c>
      <c r="AH28" s="32">
        <v>2018</v>
      </c>
      <c r="AI28" s="13">
        <v>43466</v>
      </c>
      <c r="AJ28" s="13">
        <v>47118</v>
      </c>
      <c r="AK28" s="85"/>
      <c r="AL28" s="218">
        <v>0.6</v>
      </c>
      <c r="AM28" s="85"/>
      <c r="AN28" s="86"/>
      <c r="AO28" s="86"/>
      <c r="AP28" s="218">
        <v>0.8</v>
      </c>
      <c r="AQ28" s="86"/>
      <c r="AR28" s="86"/>
      <c r="AS28" s="86"/>
      <c r="AT28" s="86"/>
      <c r="AU28" s="218">
        <v>1</v>
      </c>
      <c r="AV28" s="88">
        <v>1</v>
      </c>
      <c r="AW28" s="10"/>
      <c r="AX28" s="10"/>
      <c r="AY28" s="8"/>
      <c r="AZ28" s="10">
        <v>50</v>
      </c>
      <c r="BA28" s="10">
        <v>50</v>
      </c>
      <c r="BB28" s="8" t="s">
        <v>446</v>
      </c>
      <c r="BC28" s="25"/>
      <c r="BD28" s="25"/>
      <c r="BE28" s="8"/>
      <c r="BF28" s="8"/>
      <c r="BG28" s="8"/>
      <c r="BH28" s="8"/>
      <c r="BI28" s="8"/>
      <c r="BJ28" s="8"/>
      <c r="BK28" s="8"/>
      <c r="BL28" s="10">
        <v>50</v>
      </c>
      <c r="BM28" s="10"/>
      <c r="BN28" s="8"/>
      <c r="BO28" s="8"/>
      <c r="BP28" s="8"/>
      <c r="BQ28" s="8"/>
      <c r="BR28" s="8"/>
      <c r="BS28" s="8"/>
      <c r="BT28" s="8"/>
      <c r="BU28" s="8"/>
      <c r="BV28" s="8"/>
      <c r="BW28" s="8"/>
      <c r="BX28" s="8"/>
      <c r="BY28" s="8"/>
      <c r="BZ28" s="8"/>
      <c r="CA28" s="10">
        <v>50</v>
      </c>
      <c r="CB28" s="10"/>
      <c r="CC28" s="8"/>
      <c r="CD28" s="10">
        <f t="shared" si="0"/>
        <v>150</v>
      </c>
      <c r="CE28" s="31" t="s">
        <v>71</v>
      </c>
      <c r="CF28" s="31" t="s">
        <v>150</v>
      </c>
      <c r="CG28" s="31" t="s">
        <v>453</v>
      </c>
      <c r="CH28" s="31" t="s">
        <v>203</v>
      </c>
      <c r="CI28" s="63">
        <v>3387000</v>
      </c>
      <c r="CJ28" s="207" t="s">
        <v>204</v>
      </c>
    </row>
    <row r="29" spans="1:88" ht="16.5" hidden="1" customHeight="1">
      <c r="A29" s="9" t="s">
        <v>58</v>
      </c>
      <c r="B29" s="28"/>
      <c r="C29" s="9" t="s">
        <v>508</v>
      </c>
      <c r="D29" s="22"/>
      <c r="E29" s="8" t="s">
        <v>509</v>
      </c>
      <c r="F29" s="8" t="s">
        <v>510</v>
      </c>
      <c r="G29" s="8" t="s">
        <v>744</v>
      </c>
      <c r="H29" s="8" t="s">
        <v>60</v>
      </c>
      <c r="I29" s="257" t="s">
        <v>61</v>
      </c>
      <c r="J29" s="257" t="s">
        <v>575</v>
      </c>
      <c r="K29" s="257" t="s">
        <v>575</v>
      </c>
      <c r="L29" s="20">
        <v>43374</v>
      </c>
      <c r="M29" s="20">
        <v>47118</v>
      </c>
      <c r="N29" s="8" t="s">
        <v>563</v>
      </c>
      <c r="O29" s="23" t="s">
        <v>564</v>
      </c>
      <c r="P29" s="23" t="s">
        <v>564</v>
      </c>
      <c r="Q29" s="23" t="s">
        <v>564</v>
      </c>
      <c r="R29" s="23" t="s">
        <v>564</v>
      </c>
      <c r="S29" s="23" t="s">
        <v>564</v>
      </c>
      <c r="T29" s="23" t="s">
        <v>564</v>
      </c>
      <c r="U29" s="23" t="s">
        <v>564</v>
      </c>
      <c r="V29" s="23" t="s">
        <v>564</v>
      </c>
      <c r="W29" s="23" t="s">
        <v>564</v>
      </c>
      <c r="X29" s="23" t="s">
        <v>564</v>
      </c>
      <c r="Y29" s="23">
        <v>10</v>
      </c>
      <c r="Z29" s="8" t="s">
        <v>589</v>
      </c>
      <c r="AA29" s="69">
        <v>2.5000000000000001E-3</v>
      </c>
      <c r="AB29" s="268" t="s">
        <v>587</v>
      </c>
      <c r="AC29" s="268" t="s">
        <v>588</v>
      </c>
      <c r="AD29" s="50" t="s">
        <v>745</v>
      </c>
      <c r="AE29" s="269" t="s">
        <v>69</v>
      </c>
      <c r="AF29" s="269" t="s">
        <v>61</v>
      </c>
      <c r="AG29" s="270">
        <v>4</v>
      </c>
      <c r="AH29" s="32">
        <v>2017</v>
      </c>
      <c r="AI29" s="13">
        <v>43405</v>
      </c>
      <c r="AJ29" s="13">
        <v>47118</v>
      </c>
      <c r="AK29" s="89">
        <v>4</v>
      </c>
      <c r="AL29" s="89">
        <v>4</v>
      </c>
      <c r="AM29" s="89">
        <v>4</v>
      </c>
      <c r="AN29" s="89">
        <v>4</v>
      </c>
      <c r="AO29" s="89">
        <v>4</v>
      </c>
      <c r="AP29" s="89">
        <v>4</v>
      </c>
      <c r="AQ29" s="89">
        <v>4</v>
      </c>
      <c r="AR29" s="89">
        <v>4</v>
      </c>
      <c r="AS29" s="89">
        <v>4</v>
      </c>
      <c r="AT29" s="89">
        <v>4</v>
      </c>
      <c r="AU29" s="89">
        <v>4</v>
      </c>
      <c r="AV29" s="43">
        <v>44</v>
      </c>
      <c r="AW29" s="25">
        <v>70</v>
      </c>
      <c r="AX29" s="25">
        <v>70</v>
      </c>
      <c r="AY29" s="25" t="s">
        <v>479</v>
      </c>
      <c r="AZ29" s="25">
        <v>72.100000000000009</v>
      </c>
      <c r="BA29" s="25">
        <v>72.100000000000009</v>
      </c>
      <c r="BB29" s="8" t="s">
        <v>479</v>
      </c>
      <c r="BC29" s="25">
        <v>100</v>
      </c>
      <c r="BD29" s="25">
        <v>100</v>
      </c>
      <c r="BE29" s="25" t="s">
        <v>479</v>
      </c>
      <c r="BF29" s="25">
        <v>103</v>
      </c>
      <c r="BG29" s="25"/>
      <c r="BH29" s="25"/>
      <c r="BI29" s="25">
        <v>106.09</v>
      </c>
      <c r="BJ29" s="25"/>
      <c r="BK29" s="25"/>
      <c r="BL29" s="25">
        <v>109.2727</v>
      </c>
      <c r="BM29" s="25"/>
      <c r="BN29" s="25"/>
      <c r="BO29" s="25">
        <v>112.550881</v>
      </c>
      <c r="BP29" s="25"/>
      <c r="BQ29" s="25"/>
      <c r="BR29" s="25">
        <v>115.92740743</v>
      </c>
      <c r="BS29" s="25"/>
      <c r="BT29" s="25"/>
      <c r="BU29" s="25">
        <v>119.4052296529</v>
      </c>
      <c r="BV29" s="25"/>
      <c r="BW29" s="25"/>
      <c r="BX29" s="25">
        <v>122.987386542487</v>
      </c>
      <c r="BY29" s="25"/>
      <c r="BZ29" s="25"/>
      <c r="CA29" s="25">
        <v>126.67700813876162</v>
      </c>
      <c r="CB29" s="25"/>
      <c r="CC29" s="25"/>
      <c r="CD29" s="10">
        <f t="shared" si="0"/>
        <v>1158.0106127641488</v>
      </c>
      <c r="CE29" s="31" t="s">
        <v>238</v>
      </c>
      <c r="CF29" s="31" t="s">
        <v>95</v>
      </c>
      <c r="CG29" s="71" t="s">
        <v>268</v>
      </c>
      <c r="CH29" s="63" t="s">
        <v>307</v>
      </c>
      <c r="CI29" s="63" t="s">
        <v>308</v>
      </c>
      <c r="CJ29" s="212" t="s">
        <v>309</v>
      </c>
    </row>
    <row r="30" spans="1:88" ht="15" hidden="1" customHeight="1">
      <c r="A30" s="9" t="s">
        <v>58</v>
      </c>
      <c r="B30" s="28"/>
      <c r="C30" s="9" t="s">
        <v>508</v>
      </c>
      <c r="D30" s="22"/>
      <c r="E30" s="8" t="s">
        <v>509</v>
      </c>
      <c r="F30" s="8" t="s">
        <v>510</v>
      </c>
      <c r="G30" s="8" t="s">
        <v>744</v>
      </c>
      <c r="H30" s="8" t="s">
        <v>60</v>
      </c>
      <c r="I30" s="257" t="s">
        <v>61</v>
      </c>
      <c r="J30" s="257" t="s">
        <v>575</v>
      </c>
      <c r="K30" s="257" t="s">
        <v>575</v>
      </c>
      <c r="L30" s="20">
        <v>43405</v>
      </c>
      <c r="M30" s="20">
        <v>47118</v>
      </c>
      <c r="N30" s="8" t="s">
        <v>563</v>
      </c>
      <c r="O30" s="23" t="s">
        <v>564</v>
      </c>
      <c r="P30" s="23" t="s">
        <v>564</v>
      </c>
      <c r="Q30" s="23" t="s">
        <v>564</v>
      </c>
      <c r="R30" s="23" t="s">
        <v>564</v>
      </c>
      <c r="S30" s="23" t="s">
        <v>564</v>
      </c>
      <c r="T30" s="23" t="s">
        <v>564</v>
      </c>
      <c r="U30" s="23" t="s">
        <v>564</v>
      </c>
      <c r="V30" s="23" t="s">
        <v>564</v>
      </c>
      <c r="W30" s="23" t="s">
        <v>564</v>
      </c>
      <c r="X30" s="23" t="s">
        <v>564</v>
      </c>
      <c r="Y30" s="23">
        <v>10</v>
      </c>
      <c r="Z30" s="31" t="s">
        <v>537</v>
      </c>
      <c r="AA30" s="69">
        <v>2.5000000000000001E-3</v>
      </c>
      <c r="AB30" s="60" t="s">
        <v>356</v>
      </c>
      <c r="AC30" s="60" t="s">
        <v>335</v>
      </c>
      <c r="AD30" s="50" t="s">
        <v>750</v>
      </c>
      <c r="AE30" s="31" t="s">
        <v>69</v>
      </c>
      <c r="AF30" s="31" t="s">
        <v>61</v>
      </c>
      <c r="AG30" s="32">
        <v>0</v>
      </c>
      <c r="AH30" s="32">
        <v>2017</v>
      </c>
      <c r="AI30" s="33">
        <v>43405</v>
      </c>
      <c r="AJ30" s="33">
        <v>47118</v>
      </c>
      <c r="AK30" s="34">
        <v>75</v>
      </c>
      <c r="AL30" s="34">
        <v>75</v>
      </c>
      <c r="AM30" s="34">
        <v>75</v>
      </c>
      <c r="AN30" s="34">
        <v>75</v>
      </c>
      <c r="AO30" s="34">
        <v>75</v>
      </c>
      <c r="AP30" s="34">
        <v>75</v>
      </c>
      <c r="AQ30" s="34">
        <v>75</v>
      </c>
      <c r="AR30" s="34">
        <v>75</v>
      </c>
      <c r="AS30" s="34">
        <v>75</v>
      </c>
      <c r="AT30" s="34">
        <v>75</v>
      </c>
      <c r="AU30" s="34">
        <v>75</v>
      </c>
      <c r="AV30" s="34">
        <v>825</v>
      </c>
      <c r="AW30" s="35">
        <v>44</v>
      </c>
      <c r="AX30" s="35">
        <v>44</v>
      </c>
      <c r="AY30" s="25" t="s">
        <v>422</v>
      </c>
      <c r="AZ30" s="35">
        <v>45</v>
      </c>
      <c r="BA30" s="36">
        <v>45</v>
      </c>
      <c r="BB30" s="8" t="s">
        <v>422</v>
      </c>
      <c r="BC30" s="36">
        <v>46</v>
      </c>
      <c r="BD30" s="36"/>
      <c r="BE30" s="32" t="s">
        <v>422</v>
      </c>
      <c r="BF30" s="240">
        <v>47</v>
      </c>
      <c r="BG30" s="36"/>
      <c r="BH30" s="32"/>
      <c r="BI30" s="240">
        <v>48</v>
      </c>
      <c r="BJ30" s="36"/>
      <c r="BK30" s="32"/>
      <c r="BL30" s="243">
        <v>49</v>
      </c>
      <c r="BM30" s="36"/>
      <c r="BN30" s="32"/>
      <c r="BO30" s="241">
        <v>50</v>
      </c>
      <c r="BP30" s="36"/>
      <c r="BQ30" s="32"/>
      <c r="BR30" s="240">
        <v>51</v>
      </c>
      <c r="BS30" s="36"/>
      <c r="BT30" s="32"/>
      <c r="BU30" s="240">
        <v>52</v>
      </c>
      <c r="BV30" s="36"/>
      <c r="BW30" s="32"/>
      <c r="BX30" s="240">
        <v>53</v>
      </c>
      <c r="BY30" s="36"/>
      <c r="BZ30" s="32"/>
      <c r="CA30" s="240">
        <v>54</v>
      </c>
      <c r="CB30" s="36"/>
      <c r="CC30" s="32"/>
      <c r="CD30" s="10">
        <f t="shared" si="0"/>
        <v>539</v>
      </c>
      <c r="CE30" s="31" t="s">
        <v>168</v>
      </c>
      <c r="CF30" s="31" t="s">
        <v>141</v>
      </c>
      <c r="CG30" s="60" t="s">
        <v>216</v>
      </c>
      <c r="CH30" s="60" t="s">
        <v>336</v>
      </c>
      <c r="CI30" s="60" t="s">
        <v>337</v>
      </c>
      <c r="CJ30" s="210" t="s">
        <v>217</v>
      </c>
    </row>
    <row r="31" spans="1:88" ht="15" hidden="1" customHeight="1">
      <c r="A31" s="9" t="s">
        <v>58</v>
      </c>
      <c r="B31" s="28"/>
      <c r="C31" s="9" t="s">
        <v>508</v>
      </c>
      <c r="D31" s="22"/>
      <c r="E31" s="8" t="s">
        <v>509</v>
      </c>
      <c r="F31" s="8" t="s">
        <v>510</v>
      </c>
      <c r="G31" s="8" t="s">
        <v>744</v>
      </c>
      <c r="H31" s="8" t="s">
        <v>60</v>
      </c>
      <c r="I31" s="257" t="s">
        <v>61</v>
      </c>
      <c r="J31" s="257" t="s">
        <v>575</v>
      </c>
      <c r="K31" s="257" t="s">
        <v>575</v>
      </c>
      <c r="L31" s="20">
        <v>43405</v>
      </c>
      <c r="M31" s="20">
        <v>47118</v>
      </c>
      <c r="N31" s="8" t="s">
        <v>563</v>
      </c>
      <c r="O31" s="23" t="s">
        <v>564</v>
      </c>
      <c r="P31" s="23" t="s">
        <v>564</v>
      </c>
      <c r="Q31" s="23" t="s">
        <v>564</v>
      </c>
      <c r="R31" s="23" t="s">
        <v>564</v>
      </c>
      <c r="S31" s="23" t="s">
        <v>564</v>
      </c>
      <c r="T31" s="23" t="s">
        <v>564</v>
      </c>
      <c r="U31" s="23" t="s">
        <v>564</v>
      </c>
      <c r="V31" s="23" t="s">
        <v>564</v>
      </c>
      <c r="W31" s="23" t="s">
        <v>564</v>
      </c>
      <c r="X31" s="23" t="s">
        <v>564</v>
      </c>
      <c r="Y31" s="23">
        <v>10</v>
      </c>
      <c r="Z31" s="8" t="s">
        <v>408</v>
      </c>
      <c r="AA31" s="69">
        <v>2.5000000000000001E-3</v>
      </c>
      <c r="AB31" s="60" t="s">
        <v>375</v>
      </c>
      <c r="AC31" s="60" t="s">
        <v>381</v>
      </c>
      <c r="AD31" s="50" t="s">
        <v>750</v>
      </c>
      <c r="AE31" s="31" t="s">
        <v>78</v>
      </c>
      <c r="AF31" s="31" t="s">
        <v>142</v>
      </c>
      <c r="AG31" s="32">
        <v>0</v>
      </c>
      <c r="AH31" s="32">
        <v>2017</v>
      </c>
      <c r="AI31" s="33">
        <v>43405</v>
      </c>
      <c r="AJ31" s="33">
        <v>47118</v>
      </c>
      <c r="AK31" s="32">
        <v>1</v>
      </c>
      <c r="AL31" s="32">
        <v>1</v>
      </c>
      <c r="AM31" s="32">
        <v>1</v>
      </c>
      <c r="AN31" s="32">
        <v>1</v>
      </c>
      <c r="AO31" s="32">
        <v>1</v>
      </c>
      <c r="AP31" s="32">
        <v>1</v>
      </c>
      <c r="AQ31" s="32">
        <v>1</v>
      </c>
      <c r="AR31" s="32">
        <v>1</v>
      </c>
      <c r="AS31" s="32">
        <v>1</v>
      </c>
      <c r="AT31" s="32">
        <v>1</v>
      </c>
      <c r="AU31" s="34">
        <v>1</v>
      </c>
      <c r="AV31" s="34">
        <v>1</v>
      </c>
      <c r="AW31" s="35">
        <v>58</v>
      </c>
      <c r="AX31" s="11"/>
      <c r="AY31" s="32" t="s">
        <v>115</v>
      </c>
      <c r="AZ31" s="35">
        <v>60</v>
      </c>
      <c r="BA31" s="11"/>
      <c r="BB31" s="32" t="s">
        <v>115</v>
      </c>
      <c r="BC31" s="36">
        <v>62</v>
      </c>
      <c r="BD31" s="11"/>
      <c r="BE31" s="32" t="s">
        <v>115</v>
      </c>
      <c r="BF31" s="245">
        <v>64</v>
      </c>
      <c r="BG31" s="11"/>
      <c r="BH31" s="32"/>
      <c r="BI31" s="36">
        <v>66</v>
      </c>
      <c r="BJ31" s="11"/>
      <c r="BK31" s="32"/>
      <c r="BL31" s="244">
        <v>68</v>
      </c>
      <c r="BM31" s="11"/>
      <c r="BN31" s="32"/>
      <c r="BO31" s="242">
        <v>70</v>
      </c>
      <c r="BP31" s="11"/>
      <c r="BQ31" s="32"/>
      <c r="BR31" s="245">
        <v>72</v>
      </c>
      <c r="BS31" s="11"/>
      <c r="BT31" s="32"/>
      <c r="BU31" s="245">
        <v>74</v>
      </c>
      <c r="BV31" s="11"/>
      <c r="BW31" s="32"/>
      <c r="BX31" s="245">
        <v>76</v>
      </c>
      <c r="BY31" s="11"/>
      <c r="BZ31" s="32"/>
      <c r="CA31" s="245">
        <v>78</v>
      </c>
      <c r="CB31" s="11"/>
      <c r="CC31" s="32"/>
      <c r="CD31" s="10">
        <f t="shared" si="0"/>
        <v>748</v>
      </c>
      <c r="CE31" s="31" t="s">
        <v>168</v>
      </c>
      <c r="CF31" s="31" t="s">
        <v>141</v>
      </c>
      <c r="CG31" s="60" t="s">
        <v>339</v>
      </c>
      <c r="CH31" s="60" t="s">
        <v>340</v>
      </c>
      <c r="CI31" s="60" t="s">
        <v>341</v>
      </c>
      <c r="CJ31" s="210" t="s">
        <v>218</v>
      </c>
    </row>
    <row r="32" spans="1:88" ht="16.5" customHeight="1">
      <c r="A32" s="9" t="s">
        <v>58</v>
      </c>
      <c r="B32" s="28"/>
      <c r="C32" s="9" t="s">
        <v>508</v>
      </c>
      <c r="D32" s="22"/>
      <c r="E32" s="8" t="s">
        <v>509</v>
      </c>
      <c r="F32" s="8" t="s">
        <v>510</v>
      </c>
      <c r="G32" s="8" t="s">
        <v>744</v>
      </c>
      <c r="H32" s="8" t="s">
        <v>60</v>
      </c>
      <c r="I32" s="257" t="s">
        <v>61</v>
      </c>
      <c r="J32" s="257" t="s">
        <v>575</v>
      </c>
      <c r="K32" s="257" t="s">
        <v>575</v>
      </c>
      <c r="L32" s="20">
        <v>43374</v>
      </c>
      <c r="M32" s="20">
        <v>47118</v>
      </c>
      <c r="N32" s="8" t="s">
        <v>563</v>
      </c>
      <c r="O32" s="23" t="s">
        <v>564</v>
      </c>
      <c r="P32" s="23" t="s">
        <v>564</v>
      </c>
      <c r="Q32" s="23" t="s">
        <v>564</v>
      </c>
      <c r="R32" s="23" t="s">
        <v>564</v>
      </c>
      <c r="S32" s="23" t="s">
        <v>564</v>
      </c>
      <c r="T32" s="23" t="s">
        <v>564</v>
      </c>
      <c r="U32" s="23" t="s">
        <v>564</v>
      </c>
      <c r="V32" s="23" t="s">
        <v>564</v>
      </c>
      <c r="W32" s="23" t="s">
        <v>564</v>
      </c>
      <c r="X32" s="23" t="s">
        <v>564</v>
      </c>
      <c r="Y32" s="23">
        <v>10</v>
      </c>
      <c r="Z32" s="8" t="s">
        <v>647</v>
      </c>
      <c r="AA32" s="69">
        <v>2.5000000000000001E-3</v>
      </c>
      <c r="AB32" s="60" t="s">
        <v>648</v>
      </c>
      <c r="AC32" s="31" t="s">
        <v>649</v>
      </c>
      <c r="AD32" s="63" t="s">
        <v>751</v>
      </c>
      <c r="AE32" s="63" t="s">
        <v>60</v>
      </c>
      <c r="AF32" s="63" t="s">
        <v>61</v>
      </c>
      <c r="AG32" s="32">
        <v>0</v>
      </c>
      <c r="AH32" s="93">
        <v>2018</v>
      </c>
      <c r="AI32" s="84">
        <v>43800</v>
      </c>
      <c r="AJ32" s="84">
        <v>47118</v>
      </c>
      <c r="AK32" s="93"/>
      <c r="AL32" s="219"/>
      <c r="AM32" s="219"/>
      <c r="AN32" s="220">
        <v>0.5</v>
      </c>
      <c r="AO32" s="93"/>
      <c r="AP32" s="93"/>
      <c r="AQ32" s="93"/>
      <c r="AR32" s="220">
        <v>1</v>
      </c>
      <c r="AS32" s="93"/>
      <c r="AT32" s="93"/>
      <c r="AU32" s="93"/>
      <c r="AV32" s="113">
        <v>1</v>
      </c>
      <c r="AW32" s="11">
        <v>0</v>
      </c>
      <c r="AX32" s="11">
        <v>0</v>
      </c>
      <c r="AY32" s="11"/>
      <c r="AZ32" s="10"/>
      <c r="BA32" s="10"/>
      <c r="BB32" s="8"/>
      <c r="BC32" s="10"/>
      <c r="BD32" s="10"/>
      <c r="BE32" s="8"/>
      <c r="BF32" s="120">
        <v>50</v>
      </c>
      <c r="BG32" s="120"/>
      <c r="BH32" s="11"/>
      <c r="BI32" s="11"/>
      <c r="BJ32" s="11"/>
      <c r="BK32" s="11"/>
      <c r="BL32" s="11"/>
      <c r="BM32" s="11"/>
      <c r="BN32" s="11"/>
      <c r="BO32" s="11"/>
      <c r="BP32" s="11"/>
      <c r="BQ32" s="11"/>
      <c r="BR32" s="120">
        <v>50</v>
      </c>
      <c r="BS32" s="11"/>
      <c r="BT32" s="11"/>
      <c r="BU32" s="11"/>
      <c r="BV32" s="11"/>
      <c r="BW32" s="11"/>
      <c r="BX32" s="11"/>
      <c r="BY32" s="11"/>
      <c r="BZ32" s="11"/>
      <c r="CA32" s="11"/>
      <c r="CB32" s="11"/>
      <c r="CC32" s="11"/>
      <c r="CD32" s="10">
        <f t="shared" si="0"/>
        <v>100</v>
      </c>
      <c r="CE32" s="63" t="s">
        <v>71</v>
      </c>
      <c r="CF32" s="71" t="s">
        <v>150</v>
      </c>
      <c r="CG32" s="63" t="s">
        <v>453</v>
      </c>
      <c r="CH32" s="63" t="s">
        <v>203</v>
      </c>
      <c r="CI32" s="63">
        <v>3387000</v>
      </c>
      <c r="CJ32" s="207" t="s">
        <v>204</v>
      </c>
    </row>
    <row r="33" spans="1:88" ht="16.5" hidden="1" customHeight="1">
      <c r="A33" s="9" t="s">
        <v>58</v>
      </c>
      <c r="B33" s="28"/>
      <c r="C33" s="9" t="s">
        <v>508</v>
      </c>
      <c r="D33" s="22"/>
      <c r="E33" s="8" t="s">
        <v>509</v>
      </c>
      <c r="F33" s="8" t="s">
        <v>510</v>
      </c>
      <c r="G33" s="8" t="s">
        <v>744</v>
      </c>
      <c r="H33" s="8" t="s">
        <v>60</v>
      </c>
      <c r="I33" s="257" t="s">
        <v>61</v>
      </c>
      <c r="J33" s="257" t="s">
        <v>575</v>
      </c>
      <c r="K33" s="257" t="s">
        <v>575</v>
      </c>
      <c r="L33" s="20">
        <v>43374</v>
      </c>
      <c r="M33" s="20">
        <v>47118</v>
      </c>
      <c r="N33" s="8" t="s">
        <v>563</v>
      </c>
      <c r="O33" s="23" t="s">
        <v>564</v>
      </c>
      <c r="P33" s="23" t="s">
        <v>564</v>
      </c>
      <c r="Q33" s="23" t="s">
        <v>564</v>
      </c>
      <c r="R33" s="23" t="s">
        <v>564</v>
      </c>
      <c r="S33" s="23" t="s">
        <v>564</v>
      </c>
      <c r="T33" s="23" t="s">
        <v>564</v>
      </c>
      <c r="U33" s="23" t="s">
        <v>564</v>
      </c>
      <c r="V33" s="23" t="s">
        <v>564</v>
      </c>
      <c r="W33" s="23" t="s">
        <v>564</v>
      </c>
      <c r="X33" s="23" t="s">
        <v>564</v>
      </c>
      <c r="Y33" s="23">
        <v>10</v>
      </c>
      <c r="Z33" s="8" t="s">
        <v>398</v>
      </c>
      <c r="AA33" s="69">
        <v>2.5000000000000001E-3</v>
      </c>
      <c r="AB33" s="267" t="s">
        <v>360</v>
      </c>
      <c r="AC33" s="267" t="s">
        <v>314</v>
      </c>
      <c r="AD33" s="50" t="s">
        <v>747</v>
      </c>
      <c r="AE33" s="269" t="s">
        <v>78</v>
      </c>
      <c r="AF33" s="269" t="s">
        <v>61</v>
      </c>
      <c r="AG33" s="270">
        <v>10</v>
      </c>
      <c r="AH33" s="32">
        <v>2017</v>
      </c>
      <c r="AI33" s="13">
        <v>43405</v>
      </c>
      <c r="AJ33" s="13">
        <v>47118</v>
      </c>
      <c r="AK33" s="57">
        <v>10</v>
      </c>
      <c r="AL33" s="57">
        <v>10</v>
      </c>
      <c r="AM33" s="57">
        <v>10</v>
      </c>
      <c r="AN33" s="57">
        <v>10</v>
      </c>
      <c r="AO33" s="57">
        <v>10</v>
      </c>
      <c r="AP33" s="57">
        <v>10</v>
      </c>
      <c r="AQ33" s="57">
        <v>10</v>
      </c>
      <c r="AR33" s="57">
        <v>10</v>
      </c>
      <c r="AS33" s="57">
        <v>10</v>
      </c>
      <c r="AT33" s="57">
        <v>10</v>
      </c>
      <c r="AU33" s="57">
        <v>10</v>
      </c>
      <c r="AV33" s="43">
        <v>110</v>
      </c>
      <c r="AW33" s="25">
        <v>360.9</v>
      </c>
      <c r="AX33" s="25">
        <v>226.7</v>
      </c>
      <c r="AY33" s="25" t="s">
        <v>479</v>
      </c>
      <c r="AZ33" s="25">
        <v>378.9</v>
      </c>
      <c r="BA33" s="25">
        <v>378.9</v>
      </c>
      <c r="BB33" s="8" t="s">
        <v>479</v>
      </c>
      <c r="BC33" s="25">
        <v>397.84499999999997</v>
      </c>
      <c r="BD33" s="25">
        <v>397.84499999999997</v>
      </c>
      <c r="BE33" s="25" t="s">
        <v>479</v>
      </c>
      <c r="BF33" s="25">
        <v>417.73724999999996</v>
      </c>
      <c r="BG33" s="25"/>
      <c r="BH33" s="25"/>
      <c r="BI33" s="25">
        <v>438.62411249999997</v>
      </c>
      <c r="BJ33" s="25"/>
      <c r="BK33" s="25"/>
      <c r="BL33" s="25">
        <v>460.55531812499999</v>
      </c>
      <c r="BM33" s="25"/>
      <c r="BN33" s="25"/>
      <c r="BO33" s="25">
        <v>483.58308403125</v>
      </c>
      <c r="BP33" s="25"/>
      <c r="BQ33" s="25"/>
      <c r="BR33" s="25">
        <v>507.76223823281254</v>
      </c>
      <c r="BS33" s="25"/>
      <c r="BT33" s="25"/>
      <c r="BU33" s="25">
        <v>533.15035014445323</v>
      </c>
      <c r="BV33" s="25"/>
      <c r="BW33" s="25"/>
      <c r="BX33" s="25">
        <v>559.80786765167591</v>
      </c>
      <c r="BY33" s="25"/>
      <c r="BZ33" s="25"/>
      <c r="CA33" s="25">
        <v>587.79826103425978</v>
      </c>
      <c r="CB33" s="25"/>
      <c r="CC33" s="25"/>
      <c r="CD33" s="10">
        <f t="shared" si="0"/>
        <v>5126.6634817194517</v>
      </c>
      <c r="CE33" s="31" t="s">
        <v>238</v>
      </c>
      <c r="CF33" s="31" t="s">
        <v>95</v>
      </c>
      <c r="CG33" s="71" t="s">
        <v>268</v>
      </c>
      <c r="CH33" s="63" t="s">
        <v>307</v>
      </c>
      <c r="CI33" s="63" t="s">
        <v>308</v>
      </c>
      <c r="CJ33" s="212" t="s">
        <v>309</v>
      </c>
    </row>
    <row r="34" spans="1:88" ht="16.5" hidden="1" customHeight="1">
      <c r="A34" s="8" t="s">
        <v>58</v>
      </c>
      <c r="B34" s="28"/>
      <c r="C34" s="9" t="s">
        <v>508</v>
      </c>
      <c r="D34" s="22"/>
      <c r="E34" s="8" t="s">
        <v>509</v>
      </c>
      <c r="F34" s="8" t="s">
        <v>510</v>
      </c>
      <c r="G34" s="8" t="s">
        <v>744</v>
      </c>
      <c r="H34" s="8" t="s">
        <v>60</v>
      </c>
      <c r="I34" s="257" t="s">
        <v>61</v>
      </c>
      <c r="J34" s="257" t="s">
        <v>575</v>
      </c>
      <c r="K34" s="257" t="s">
        <v>575</v>
      </c>
      <c r="L34" s="20">
        <v>43405</v>
      </c>
      <c r="M34" s="20">
        <v>47118</v>
      </c>
      <c r="N34" s="8" t="s">
        <v>563</v>
      </c>
      <c r="O34" s="23" t="s">
        <v>564</v>
      </c>
      <c r="P34" s="23" t="s">
        <v>564</v>
      </c>
      <c r="Q34" s="23" t="s">
        <v>564</v>
      </c>
      <c r="R34" s="23" t="s">
        <v>564</v>
      </c>
      <c r="S34" s="23" t="s">
        <v>564</v>
      </c>
      <c r="T34" s="23" t="s">
        <v>564</v>
      </c>
      <c r="U34" s="23" t="s">
        <v>564</v>
      </c>
      <c r="V34" s="23" t="s">
        <v>564</v>
      </c>
      <c r="W34" s="23" t="s">
        <v>564</v>
      </c>
      <c r="X34" s="23" t="s">
        <v>564</v>
      </c>
      <c r="Y34" s="23">
        <v>10</v>
      </c>
      <c r="Z34" s="8" t="s">
        <v>454</v>
      </c>
      <c r="AA34" s="69">
        <v>2.5000000000000001E-3</v>
      </c>
      <c r="AB34" s="31" t="s">
        <v>455</v>
      </c>
      <c r="AC34" s="31" t="s">
        <v>456</v>
      </c>
      <c r="AD34" s="50" t="s">
        <v>752</v>
      </c>
      <c r="AE34" s="31" t="s">
        <v>69</v>
      </c>
      <c r="AF34" s="31" t="s">
        <v>61</v>
      </c>
      <c r="AG34" s="37">
        <v>8277</v>
      </c>
      <c r="AH34" s="32">
        <v>2017</v>
      </c>
      <c r="AI34" s="13">
        <v>43405</v>
      </c>
      <c r="AJ34" s="13">
        <v>47118</v>
      </c>
      <c r="AK34" s="32">
        <v>7020</v>
      </c>
      <c r="AL34" s="32">
        <v>6000</v>
      </c>
      <c r="AM34" s="32">
        <v>2288</v>
      </c>
      <c r="AN34" s="32">
        <v>7000</v>
      </c>
      <c r="AO34" s="32">
        <v>7000</v>
      </c>
      <c r="AP34" s="32">
        <v>7000</v>
      </c>
      <c r="AQ34" s="32">
        <v>3000</v>
      </c>
      <c r="AR34" s="32">
        <v>7000</v>
      </c>
      <c r="AS34" s="32">
        <v>7000</v>
      </c>
      <c r="AT34" s="32">
        <v>7000</v>
      </c>
      <c r="AU34" s="32">
        <v>3000</v>
      </c>
      <c r="AV34" s="258">
        <v>71585</v>
      </c>
      <c r="AW34" s="38">
        <v>2386</v>
      </c>
      <c r="AX34" s="38">
        <v>2386</v>
      </c>
      <c r="AY34" s="8" t="s">
        <v>70</v>
      </c>
      <c r="AZ34" s="10">
        <v>1799</v>
      </c>
      <c r="BA34" s="10">
        <v>1799</v>
      </c>
      <c r="BB34" s="8" t="s">
        <v>70</v>
      </c>
      <c r="BC34" s="8">
        <v>1799</v>
      </c>
      <c r="BD34" s="10"/>
      <c r="BE34" s="8" t="s">
        <v>70</v>
      </c>
      <c r="BF34" s="10">
        <v>1888.95</v>
      </c>
      <c r="BG34" s="10"/>
      <c r="BH34" s="11"/>
      <c r="BI34" s="94">
        <v>1983</v>
      </c>
      <c r="BJ34" s="39"/>
      <c r="BK34" s="11"/>
      <c r="BL34" s="94">
        <v>2082</v>
      </c>
      <c r="BM34" s="39"/>
      <c r="BN34" s="11"/>
      <c r="BO34" s="94">
        <v>2186</v>
      </c>
      <c r="BP34" s="39"/>
      <c r="BQ34" s="11"/>
      <c r="BR34" s="94">
        <v>2295</v>
      </c>
      <c r="BS34" s="39"/>
      <c r="BT34" s="11"/>
      <c r="BU34" s="94">
        <v>2410</v>
      </c>
      <c r="BV34" s="39"/>
      <c r="BW34" s="11"/>
      <c r="BX34" s="94">
        <v>2531</v>
      </c>
      <c r="BY34" s="39"/>
      <c r="BZ34" s="11"/>
      <c r="CA34" s="94">
        <v>2658</v>
      </c>
      <c r="CB34" s="40"/>
      <c r="CC34" s="11"/>
      <c r="CD34" s="10">
        <f t="shared" si="0"/>
        <v>24017.95</v>
      </c>
      <c r="CE34" s="63" t="s">
        <v>71</v>
      </c>
      <c r="CF34" s="63" t="s">
        <v>80</v>
      </c>
      <c r="CG34" s="63" t="s">
        <v>80</v>
      </c>
      <c r="CH34" s="63" t="s">
        <v>82</v>
      </c>
      <c r="CI34" s="63" t="s">
        <v>72</v>
      </c>
      <c r="CJ34" s="212" t="s">
        <v>83</v>
      </c>
    </row>
    <row r="35" spans="1:88" ht="16.5" customHeight="1">
      <c r="A35" s="9" t="s">
        <v>58</v>
      </c>
      <c r="B35" s="28"/>
      <c r="C35" s="9" t="s">
        <v>508</v>
      </c>
      <c r="D35" s="22"/>
      <c r="E35" s="8" t="s">
        <v>509</v>
      </c>
      <c r="F35" s="8" t="s">
        <v>510</v>
      </c>
      <c r="G35" s="8" t="s">
        <v>744</v>
      </c>
      <c r="H35" s="8" t="s">
        <v>60</v>
      </c>
      <c r="I35" s="257" t="s">
        <v>61</v>
      </c>
      <c r="J35" s="257" t="s">
        <v>575</v>
      </c>
      <c r="K35" s="257" t="s">
        <v>575</v>
      </c>
      <c r="L35" s="20">
        <v>43374</v>
      </c>
      <c r="M35" s="20">
        <v>47118</v>
      </c>
      <c r="N35" s="8" t="s">
        <v>563</v>
      </c>
      <c r="O35" s="23" t="s">
        <v>564</v>
      </c>
      <c r="P35" s="23" t="s">
        <v>564</v>
      </c>
      <c r="Q35" s="23" t="s">
        <v>564</v>
      </c>
      <c r="R35" s="23" t="s">
        <v>564</v>
      </c>
      <c r="S35" s="23" t="s">
        <v>564</v>
      </c>
      <c r="T35" s="23" t="s">
        <v>564</v>
      </c>
      <c r="U35" s="23" t="s">
        <v>564</v>
      </c>
      <c r="V35" s="23" t="s">
        <v>564</v>
      </c>
      <c r="W35" s="23" t="s">
        <v>564</v>
      </c>
      <c r="X35" s="23" t="s">
        <v>564</v>
      </c>
      <c r="Y35" s="23">
        <v>10</v>
      </c>
      <c r="Z35" s="8" t="s">
        <v>457</v>
      </c>
      <c r="AA35" s="69">
        <v>2.5000000000000001E-3</v>
      </c>
      <c r="AB35" s="60" t="s">
        <v>458</v>
      </c>
      <c r="AC35" s="31" t="s">
        <v>205</v>
      </c>
      <c r="AD35" s="286" t="s">
        <v>747</v>
      </c>
      <c r="AE35" s="31" t="s">
        <v>69</v>
      </c>
      <c r="AF35" s="31" t="s">
        <v>61</v>
      </c>
      <c r="AG35" s="32">
        <v>0</v>
      </c>
      <c r="AH35" s="32">
        <v>2018</v>
      </c>
      <c r="AI35" s="13">
        <v>43466</v>
      </c>
      <c r="AJ35" s="13">
        <v>46752</v>
      </c>
      <c r="AK35" s="85"/>
      <c r="AL35" s="86">
        <v>20</v>
      </c>
      <c r="AM35" s="86"/>
      <c r="AN35" s="86"/>
      <c r="AO35" s="86"/>
      <c r="AP35" s="86">
        <v>20</v>
      </c>
      <c r="AQ35" s="86"/>
      <c r="AR35" s="86"/>
      <c r="AS35" s="86"/>
      <c r="AT35" s="86">
        <v>20</v>
      </c>
      <c r="AU35" s="86"/>
      <c r="AV35" s="41">
        <v>60</v>
      </c>
      <c r="AW35" s="10">
        <v>0</v>
      </c>
      <c r="AX35" s="10">
        <v>0</v>
      </c>
      <c r="AY35" s="8"/>
      <c r="AZ35" s="10">
        <v>50</v>
      </c>
      <c r="BA35" s="10">
        <v>50</v>
      </c>
      <c r="BB35" s="8" t="s">
        <v>446</v>
      </c>
      <c r="BC35" s="11"/>
      <c r="BD35" s="11"/>
      <c r="BE35" s="11"/>
      <c r="BF35" s="11"/>
      <c r="BG35" s="11"/>
      <c r="BH35" s="11"/>
      <c r="BI35" s="11"/>
      <c r="BJ35" s="11"/>
      <c r="BK35" s="11"/>
      <c r="BL35" s="10">
        <v>50</v>
      </c>
      <c r="BM35" s="10"/>
      <c r="BN35" s="8"/>
      <c r="BO35" s="11"/>
      <c r="BP35" s="11"/>
      <c r="BQ35" s="11"/>
      <c r="BR35" s="11"/>
      <c r="BS35" s="11"/>
      <c r="BT35" s="11"/>
      <c r="BU35" s="11"/>
      <c r="BV35" s="11"/>
      <c r="BW35" s="11"/>
      <c r="BX35" s="10">
        <v>50</v>
      </c>
      <c r="BY35" s="10"/>
      <c r="BZ35" s="8"/>
      <c r="CA35" s="11"/>
      <c r="CB35" s="11"/>
      <c r="CC35" s="11"/>
      <c r="CD35" s="10">
        <f t="shared" si="0"/>
        <v>150</v>
      </c>
      <c r="CE35" s="50" t="s">
        <v>71</v>
      </c>
      <c r="CF35" s="50" t="s">
        <v>150</v>
      </c>
      <c r="CG35" s="50" t="s">
        <v>202</v>
      </c>
      <c r="CH35" s="50" t="s">
        <v>203</v>
      </c>
      <c r="CI35" s="50">
        <v>3387000</v>
      </c>
      <c r="CJ35" s="211" t="s">
        <v>204</v>
      </c>
    </row>
    <row r="36" spans="1:88" ht="16.5" hidden="1" customHeight="1">
      <c r="A36" s="9" t="s">
        <v>58</v>
      </c>
      <c r="B36" s="28"/>
      <c r="C36" s="9" t="s">
        <v>508</v>
      </c>
      <c r="D36" s="22"/>
      <c r="E36" s="8" t="s">
        <v>509</v>
      </c>
      <c r="F36" s="8" t="s">
        <v>510</v>
      </c>
      <c r="G36" s="8" t="s">
        <v>744</v>
      </c>
      <c r="H36" s="8" t="s">
        <v>60</v>
      </c>
      <c r="I36" s="257" t="s">
        <v>61</v>
      </c>
      <c r="J36" s="257" t="s">
        <v>575</v>
      </c>
      <c r="K36" s="257" t="s">
        <v>575</v>
      </c>
      <c r="L36" s="20">
        <v>43405</v>
      </c>
      <c r="M36" s="20">
        <v>47118</v>
      </c>
      <c r="N36" s="8" t="s">
        <v>563</v>
      </c>
      <c r="O36" s="23" t="s">
        <v>564</v>
      </c>
      <c r="P36" s="23" t="s">
        <v>564</v>
      </c>
      <c r="Q36" s="23" t="s">
        <v>564</v>
      </c>
      <c r="R36" s="23" t="s">
        <v>564</v>
      </c>
      <c r="S36" s="23" t="s">
        <v>564</v>
      </c>
      <c r="T36" s="23" t="s">
        <v>564</v>
      </c>
      <c r="U36" s="23" t="s">
        <v>564</v>
      </c>
      <c r="V36" s="23" t="s">
        <v>564</v>
      </c>
      <c r="W36" s="23" t="s">
        <v>564</v>
      </c>
      <c r="X36" s="23" t="s">
        <v>564</v>
      </c>
      <c r="Y36" s="23">
        <v>10</v>
      </c>
      <c r="Z36" s="8" t="s">
        <v>582</v>
      </c>
      <c r="AA36" s="69">
        <v>2.5000000000000001E-3</v>
      </c>
      <c r="AB36" s="31" t="s">
        <v>583</v>
      </c>
      <c r="AC36" s="31" t="s">
        <v>666</v>
      </c>
      <c r="AD36" s="286" t="s">
        <v>753</v>
      </c>
      <c r="AE36" s="31" t="s">
        <v>78</v>
      </c>
      <c r="AF36" s="31" t="s">
        <v>338</v>
      </c>
      <c r="AG36" s="74">
        <v>1</v>
      </c>
      <c r="AH36" s="32">
        <v>2017</v>
      </c>
      <c r="AI36" s="13">
        <v>43405</v>
      </c>
      <c r="AJ36" s="13">
        <v>44377</v>
      </c>
      <c r="AK36" s="85">
        <v>1</v>
      </c>
      <c r="AL36" s="116">
        <v>1</v>
      </c>
      <c r="AM36" s="85">
        <v>1</v>
      </c>
      <c r="AN36" s="116">
        <v>1</v>
      </c>
      <c r="AO36" s="116"/>
      <c r="AP36" s="116"/>
      <c r="AQ36" s="116"/>
      <c r="AR36" s="116"/>
      <c r="AS36" s="116"/>
      <c r="AT36" s="116"/>
      <c r="AU36" s="116"/>
      <c r="AV36" s="30">
        <v>1</v>
      </c>
      <c r="AW36" s="10">
        <v>1613</v>
      </c>
      <c r="AX36" s="10">
        <v>1613</v>
      </c>
      <c r="AY36" s="8" t="s">
        <v>70</v>
      </c>
      <c r="AZ36" s="10">
        <v>725</v>
      </c>
      <c r="BA36" s="10">
        <v>725</v>
      </c>
      <c r="BB36" s="12" t="s">
        <v>70</v>
      </c>
      <c r="BC36" s="169">
        <v>751</v>
      </c>
      <c r="BD36" s="169">
        <v>751</v>
      </c>
      <c r="BE36" s="12" t="s">
        <v>70</v>
      </c>
      <c r="BF36" s="8">
        <v>778</v>
      </c>
      <c r="BG36" s="8"/>
      <c r="BH36" s="12"/>
      <c r="BI36" s="8"/>
      <c r="BJ36" s="8"/>
      <c r="BK36" s="8"/>
      <c r="BL36" s="8"/>
      <c r="BM36" s="8"/>
      <c r="BN36" s="8"/>
      <c r="BO36" s="8"/>
      <c r="BP36" s="8"/>
      <c r="BQ36" s="8"/>
      <c r="BR36" s="8"/>
      <c r="BS36" s="8"/>
      <c r="BT36" s="8"/>
      <c r="BU36" s="8"/>
      <c r="BV36" s="8"/>
      <c r="BW36" s="8"/>
      <c r="BX36" s="8"/>
      <c r="BY36" s="8"/>
      <c r="BZ36" s="8"/>
      <c r="CA36" s="8"/>
      <c r="CB36" s="8"/>
      <c r="CC36" s="8"/>
      <c r="CD36" s="10">
        <f t="shared" si="0"/>
        <v>3867</v>
      </c>
      <c r="CE36" s="31" t="s">
        <v>62</v>
      </c>
      <c r="CF36" s="31" t="s">
        <v>63</v>
      </c>
      <c r="CG36" s="63" t="s">
        <v>74</v>
      </c>
      <c r="CH36" s="31" t="s">
        <v>75</v>
      </c>
      <c r="CI36" s="31">
        <v>3125226045</v>
      </c>
      <c r="CJ36" s="210" t="s">
        <v>77</v>
      </c>
    </row>
    <row r="37" spans="1:88" ht="16.5" hidden="1" customHeight="1">
      <c r="A37" s="9" t="s">
        <v>58</v>
      </c>
      <c r="B37" s="28"/>
      <c r="C37" s="9" t="s">
        <v>508</v>
      </c>
      <c r="D37" s="22"/>
      <c r="E37" s="8" t="s">
        <v>509</v>
      </c>
      <c r="F37" s="8" t="s">
        <v>510</v>
      </c>
      <c r="G37" s="8" t="s">
        <v>744</v>
      </c>
      <c r="H37" s="8" t="s">
        <v>60</v>
      </c>
      <c r="I37" s="257" t="s">
        <v>61</v>
      </c>
      <c r="J37" s="257" t="s">
        <v>575</v>
      </c>
      <c r="K37" s="257" t="s">
        <v>575</v>
      </c>
      <c r="L37" s="20">
        <v>43405</v>
      </c>
      <c r="M37" s="20">
        <v>47118</v>
      </c>
      <c r="N37" s="8" t="s">
        <v>563</v>
      </c>
      <c r="O37" s="23" t="s">
        <v>564</v>
      </c>
      <c r="P37" s="23" t="s">
        <v>564</v>
      </c>
      <c r="Q37" s="23" t="s">
        <v>564</v>
      </c>
      <c r="R37" s="23" t="s">
        <v>564</v>
      </c>
      <c r="S37" s="23" t="s">
        <v>564</v>
      </c>
      <c r="T37" s="23" t="s">
        <v>564</v>
      </c>
      <c r="U37" s="23" t="s">
        <v>564</v>
      </c>
      <c r="V37" s="23" t="s">
        <v>564</v>
      </c>
      <c r="W37" s="23" t="s">
        <v>564</v>
      </c>
      <c r="X37" s="23" t="s">
        <v>564</v>
      </c>
      <c r="Y37" s="23">
        <v>10</v>
      </c>
      <c r="Z37" s="9" t="s">
        <v>404</v>
      </c>
      <c r="AA37" s="69">
        <v>2.5000000000000001E-3</v>
      </c>
      <c r="AB37" s="31" t="s">
        <v>554</v>
      </c>
      <c r="AC37" s="31" t="s">
        <v>555</v>
      </c>
      <c r="AD37" s="286" t="s">
        <v>753</v>
      </c>
      <c r="AE37" s="31" t="s">
        <v>78</v>
      </c>
      <c r="AF37" s="31" t="s">
        <v>61</v>
      </c>
      <c r="AG37" s="32">
        <v>0</v>
      </c>
      <c r="AH37" s="32">
        <v>2017</v>
      </c>
      <c r="AI37" s="13">
        <v>43405</v>
      </c>
      <c r="AJ37" s="13">
        <v>44195</v>
      </c>
      <c r="AK37" s="41">
        <v>56</v>
      </c>
      <c r="AL37" s="41">
        <v>56</v>
      </c>
      <c r="AM37" s="41">
        <v>56</v>
      </c>
      <c r="AN37" s="41"/>
      <c r="AO37" s="41"/>
      <c r="AP37" s="116"/>
      <c r="AQ37" s="116"/>
      <c r="AR37" s="116"/>
      <c r="AS37" s="116"/>
      <c r="AT37" s="116"/>
      <c r="AU37" s="116"/>
      <c r="AV37" s="86">
        <v>56</v>
      </c>
      <c r="AW37" s="10">
        <v>35</v>
      </c>
      <c r="AX37" s="10">
        <v>35</v>
      </c>
      <c r="AY37" s="8" t="s">
        <v>261</v>
      </c>
      <c r="AZ37" s="170">
        <v>35.14</v>
      </c>
      <c r="BA37" s="170">
        <f>+AX37*1.004</f>
        <v>35.14</v>
      </c>
      <c r="BB37" s="8" t="s">
        <v>261</v>
      </c>
      <c r="BC37" s="170">
        <v>35.280560000000001</v>
      </c>
      <c r="BD37" s="170">
        <f>+BA37*1.004</f>
        <v>35.280560000000001</v>
      </c>
      <c r="BE37" s="8" t="s">
        <v>261</v>
      </c>
      <c r="BF37" s="8"/>
      <c r="BG37" s="8"/>
      <c r="BH37" s="8"/>
      <c r="BI37" s="8"/>
      <c r="BJ37" s="8"/>
      <c r="BK37" s="8"/>
      <c r="BL37" s="8"/>
      <c r="BM37" s="8"/>
      <c r="BN37" s="8"/>
      <c r="BO37" s="8"/>
      <c r="BP37" s="8"/>
      <c r="BQ37" s="8"/>
      <c r="BR37" s="8"/>
      <c r="BS37" s="8"/>
      <c r="BT37" s="8"/>
      <c r="BU37" s="8"/>
      <c r="BV37" s="8"/>
      <c r="BW37" s="8"/>
      <c r="BX37" s="8"/>
      <c r="BY37" s="8"/>
      <c r="BZ37" s="8"/>
      <c r="CA37" s="8"/>
      <c r="CB37" s="8"/>
      <c r="CC37" s="8"/>
      <c r="CD37" s="10">
        <f t="shared" si="0"/>
        <v>105.42055999999999</v>
      </c>
      <c r="CE37" s="31" t="s">
        <v>62</v>
      </c>
      <c r="CF37" s="31" t="s">
        <v>63</v>
      </c>
      <c r="CG37" s="63" t="s">
        <v>79</v>
      </c>
      <c r="CH37" s="31" t="s">
        <v>302</v>
      </c>
      <c r="CI37" s="31" t="s">
        <v>303</v>
      </c>
      <c r="CJ37" s="210" t="s">
        <v>304</v>
      </c>
    </row>
    <row r="38" spans="1:88" s="81" customFormat="1" ht="17.25" customHeight="1">
      <c r="A38" s="9" t="s">
        <v>58</v>
      </c>
      <c r="B38" s="28"/>
      <c r="C38" s="9" t="s">
        <v>508</v>
      </c>
      <c r="D38" s="22"/>
      <c r="E38" s="8" t="s">
        <v>509</v>
      </c>
      <c r="F38" s="8" t="s">
        <v>510</v>
      </c>
      <c r="G38" s="8" t="s">
        <v>744</v>
      </c>
      <c r="H38" s="8" t="s">
        <v>60</v>
      </c>
      <c r="I38" s="257" t="s">
        <v>61</v>
      </c>
      <c r="J38" s="257" t="s">
        <v>575</v>
      </c>
      <c r="K38" s="257" t="s">
        <v>575</v>
      </c>
      <c r="L38" s="20">
        <v>43374</v>
      </c>
      <c r="M38" s="20">
        <v>47118</v>
      </c>
      <c r="N38" s="8" t="s">
        <v>563</v>
      </c>
      <c r="O38" s="23" t="s">
        <v>564</v>
      </c>
      <c r="P38" s="23" t="s">
        <v>564</v>
      </c>
      <c r="Q38" s="23" t="s">
        <v>564</v>
      </c>
      <c r="R38" s="23" t="s">
        <v>564</v>
      </c>
      <c r="S38" s="23" t="s">
        <v>564</v>
      </c>
      <c r="T38" s="23" t="s">
        <v>564</v>
      </c>
      <c r="U38" s="23" t="s">
        <v>564</v>
      </c>
      <c r="V38" s="23" t="s">
        <v>564</v>
      </c>
      <c r="W38" s="23" t="s">
        <v>564</v>
      </c>
      <c r="X38" s="23" t="s">
        <v>564</v>
      </c>
      <c r="Y38" s="23">
        <v>10</v>
      </c>
      <c r="Z38" s="9" t="s">
        <v>459</v>
      </c>
      <c r="AA38" s="69">
        <v>2.5000000000000001E-3</v>
      </c>
      <c r="AB38" s="61" t="s">
        <v>460</v>
      </c>
      <c r="AC38" s="50" t="s">
        <v>461</v>
      </c>
      <c r="AD38" s="50" t="s">
        <v>747</v>
      </c>
      <c r="AE38" s="50" t="s">
        <v>60</v>
      </c>
      <c r="AF38" s="50" t="s">
        <v>61</v>
      </c>
      <c r="AG38" s="32">
        <v>0</v>
      </c>
      <c r="AH38" s="82">
        <v>2018</v>
      </c>
      <c r="AI38" s="13">
        <v>43466</v>
      </c>
      <c r="AJ38" s="13">
        <v>44196</v>
      </c>
      <c r="AK38" s="221"/>
      <c r="AL38" s="222">
        <v>0.4</v>
      </c>
      <c r="AM38" s="221">
        <v>1</v>
      </c>
      <c r="AN38" s="222"/>
      <c r="AO38" s="222"/>
      <c r="AP38" s="222"/>
      <c r="AQ38" s="222"/>
      <c r="AR38" s="222"/>
      <c r="AS38" s="222"/>
      <c r="AT38" s="222"/>
      <c r="AU38" s="222"/>
      <c r="AV38" s="30">
        <v>1</v>
      </c>
      <c r="AW38" s="18">
        <v>0</v>
      </c>
      <c r="AX38" s="18">
        <v>0</v>
      </c>
      <c r="AY38" s="9"/>
      <c r="AZ38" s="18">
        <v>60</v>
      </c>
      <c r="BA38" s="18">
        <v>60</v>
      </c>
      <c r="BB38" s="8" t="s">
        <v>446</v>
      </c>
      <c r="BC38" s="18">
        <v>90</v>
      </c>
      <c r="BD38" s="18">
        <v>90</v>
      </c>
      <c r="BE38" s="8" t="s">
        <v>446</v>
      </c>
      <c r="BF38" s="18"/>
      <c r="BG38" s="18"/>
      <c r="BH38" s="8"/>
      <c r="BI38" s="18"/>
      <c r="BJ38" s="18"/>
      <c r="BK38" s="8"/>
      <c r="BL38" s="18"/>
      <c r="BM38" s="18"/>
      <c r="BN38" s="8"/>
      <c r="BO38" s="18"/>
      <c r="BP38" s="18"/>
      <c r="BQ38" s="8"/>
      <c r="BR38" s="18"/>
      <c r="BS38" s="18"/>
      <c r="BT38" s="8"/>
      <c r="BU38" s="18"/>
      <c r="BV38" s="18"/>
      <c r="BW38" s="8"/>
      <c r="BX38" s="18"/>
      <c r="BY38" s="18"/>
      <c r="BZ38" s="8"/>
      <c r="CA38" s="18"/>
      <c r="CB38" s="18"/>
      <c r="CC38" s="8"/>
      <c r="CD38" s="10">
        <f t="shared" si="0"/>
        <v>150</v>
      </c>
      <c r="CE38" s="50" t="s">
        <v>71</v>
      </c>
      <c r="CF38" s="50" t="s">
        <v>150</v>
      </c>
      <c r="CG38" s="50" t="s">
        <v>202</v>
      </c>
      <c r="CH38" s="50" t="s">
        <v>203</v>
      </c>
      <c r="CI38" s="50">
        <v>3387000</v>
      </c>
      <c r="CJ38" s="204" t="s">
        <v>204</v>
      </c>
    </row>
    <row r="39" spans="1:88" s="81" customFormat="1" ht="16.5" hidden="1" customHeight="1">
      <c r="A39" s="9" t="s">
        <v>58</v>
      </c>
      <c r="B39" s="28"/>
      <c r="C39" s="9" t="s">
        <v>508</v>
      </c>
      <c r="D39" s="22"/>
      <c r="E39" s="8" t="s">
        <v>509</v>
      </c>
      <c r="F39" s="8" t="s">
        <v>510</v>
      </c>
      <c r="G39" s="8" t="s">
        <v>744</v>
      </c>
      <c r="H39" s="8" t="s">
        <v>60</v>
      </c>
      <c r="I39" s="257" t="s">
        <v>61</v>
      </c>
      <c r="J39" s="257" t="s">
        <v>575</v>
      </c>
      <c r="K39" s="257" t="s">
        <v>575</v>
      </c>
      <c r="L39" s="20">
        <v>43374</v>
      </c>
      <c r="M39" s="20">
        <v>47118</v>
      </c>
      <c r="N39" s="8" t="s">
        <v>563</v>
      </c>
      <c r="O39" s="23" t="s">
        <v>564</v>
      </c>
      <c r="P39" s="23" t="s">
        <v>564</v>
      </c>
      <c r="Q39" s="23" t="s">
        <v>564</v>
      </c>
      <c r="R39" s="23" t="s">
        <v>564</v>
      </c>
      <c r="S39" s="23" t="s">
        <v>564</v>
      </c>
      <c r="T39" s="23" t="s">
        <v>564</v>
      </c>
      <c r="U39" s="23" t="s">
        <v>564</v>
      </c>
      <c r="V39" s="23" t="s">
        <v>564</v>
      </c>
      <c r="W39" s="23" t="s">
        <v>564</v>
      </c>
      <c r="X39" s="23" t="s">
        <v>564</v>
      </c>
      <c r="Y39" s="23">
        <v>10</v>
      </c>
      <c r="Z39" s="9" t="s">
        <v>409</v>
      </c>
      <c r="AA39" s="69">
        <v>2.5000000000000001E-3</v>
      </c>
      <c r="AB39" s="269" t="s">
        <v>361</v>
      </c>
      <c r="AC39" s="269" t="s">
        <v>269</v>
      </c>
      <c r="AD39" s="286" t="s">
        <v>747</v>
      </c>
      <c r="AE39" s="269" t="s">
        <v>69</v>
      </c>
      <c r="AF39" s="269" t="s">
        <v>61</v>
      </c>
      <c r="AG39" s="270">
        <v>2</v>
      </c>
      <c r="AH39" s="82">
        <v>2017</v>
      </c>
      <c r="AI39" s="13">
        <v>43405</v>
      </c>
      <c r="AJ39" s="13">
        <v>47118</v>
      </c>
      <c r="AK39" s="223">
        <v>2</v>
      </c>
      <c r="AL39" s="223">
        <v>2</v>
      </c>
      <c r="AM39" s="223">
        <v>2</v>
      </c>
      <c r="AN39" s="224">
        <v>2</v>
      </c>
      <c r="AO39" s="224">
        <v>2</v>
      </c>
      <c r="AP39" s="224">
        <v>2</v>
      </c>
      <c r="AQ39" s="224">
        <v>2</v>
      </c>
      <c r="AR39" s="224">
        <v>2</v>
      </c>
      <c r="AS39" s="224">
        <v>2</v>
      </c>
      <c r="AT39" s="224">
        <v>2</v>
      </c>
      <c r="AU39" s="224">
        <v>2</v>
      </c>
      <c r="AV39" s="43">
        <v>24</v>
      </c>
      <c r="AW39" s="18">
        <v>104.3</v>
      </c>
      <c r="AX39" s="18">
        <v>88.5</v>
      </c>
      <c r="AY39" s="8" t="s">
        <v>73</v>
      </c>
      <c r="AZ39" s="18">
        <v>107.4</v>
      </c>
      <c r="BA39" s="18">
        <v>107.4</v>
      </c>
      <c r="BB39" s="8" t="s">
        <v>73</v>
      </c>
      <c r="BC39" s="18">
        <v>110.6</v>
      </c>
      <c r="BD39" s="18">
        <v>110.6</v>
      </c>
      <c r="BE39" s="8" t="s">
        <v>261</v>
      </c>
      <c r="BF39" s="18">
        <v>114</v>
      </c>
      <c r="BG39" s="9"/>
      <c r="BH39" s="8"/>
      <c r="BI39" s="18">
        <v>117.4</v>
      </c>
      <c r="BJ39" s="9"/>
      <c r="BK39" s="8"/>
      <c r="BL39" s="18">
        <v>120.9</v>
      </c>
      <c r="BM39" s="9"/>
      <c r="BN39" s="8"/>
      <c r="BO39" s="18">
        <v>124.5</v>
      </c>
      <c r="BP39" s="9"/>
      <c r="BQ39" s="8"/>
      <c r="BR39" s="18">
        <v>128.30000000000001</v>
      </c>
      <c r="BS39" s="9"/>
      <c r="BT39" s="8"/>
      <c r="BU39" s="18">
        <v>132.1</v>
      </c>
      <c r="BV39" s="9"/>
      <c r="BW39" s="8"/>
      <c r="BX39" s="18">
        <v>136.1</v>
      </c>
      <c r="BY39" s="9"/>
      <c r="BZ39" s="8"/>
      <c r="CA39" s="18">
        <v>140.19999999999999</v>
      </c>
      <c r="CB39" s="9"/>
      <c r="CC39" s="8"/>
      <c r="CD39" s="10">
        <f t="shared" si="0"/>
        <v>1335.7999999999997</v>
      </c>
      <c r="CE39" s="31" t="s">
        <v>238</v>
      </c>
      <c r="CF39" s="31" t="s">
        <v>95</v>
      </c>
      <c r="CG39" s="50" t="s">
        <v>268</v>
      </c>
      <c r="CH39" s="63" t="s">
        <v>307</v>
      </c>
      <c r="CI39" s="63" t="s">
        <v>308</v>
      </c>
      <c r="CJ39" s="212" t="s">
        <v>309</v>
      </c>
    </row>
    <row r="40" spans="1:88" s="81" customFormat="1" ht="17.25" hidden="1" customHeight="1">
      <c r="A40" s="9" t="s">
        <v>58</v>
      </c>
      <c r="B40" s="28"/>
      <c r="C40" s="9" t="s">
        <v>508</v>
      </c>
      <c r="D40" s="22"/>
      <c r="E40" s="8" t="s">
        <v>509</v>
      </c>
      <c r="F40" s="8" t="s">
        <v>510</v>
      </c>
      <c r="G40" s="8" t="s">
        <v>744</v>
      </c>
      <c r="H40" s="8" t="s">
        <v>60</v>
      </c>
      <c r="I40" s="257" t="s">
        <v>61</v>
      </c>
      <c r="J40" s="257" t="s">
        <v>575</v>
      </c>
      <c r="K40" s="257" t="s">
        <v>575</v>
      </c>
      <c r="L40" s="20">
        <v>43405</v>
      </c>
      <c r="M40" s="20">
        <v>47118</v>
      </c>
      <c r="N40" s="8" t="s">
        <v>563</v>
      </c>
      <c r="O40" s="23" t="s">
        <v>564</v>
      </c>
      <c r="P40" s="23" t="s">
        <v>564</v>
      </c>
      <c r="Q40" s="23" t="s">
        <v>564</v>
      </c>
      <c r="R40" s="23" t="s">
        <v>564</v>
      </c>
      <c r="S40" s="23" t="s">
        <v>564</v>
      </c>
      <c r="T40" s="23" t="s">
        <v>564</v>
      </c>
      <c r="U40" s="23" t="s">
        <v>564</v>
      </c>
      <c r="V40" s="23" t="s">
        <v>564</v>
      </c>
      <c r="W40" s="23" t="s">
        <v>564</v>
      </c>
      <c r="X40" s="23" t="s">
        <v>564</v>
      </c>
      <c r="Y40" s="23">
        <v>10</v>
      </c>
      <c r="Z40" s="9" t="s">
        <v>410</v>
      </c>
      <c r="AA40" s="70">
        <v>2.5000000000000001E-3</v>
      </c>
      <c r="AB40" s="50" t="s">
        <v>376</v>
      </c>
      <c r="AC40" s="50" t="s">
        <v>253</v>
      </c>
      <c r="AD40" s="50" t="s">
        <v>753</v>
      </c>
      <c r="AE40" s="50" t="s">
        <v>69</v>
      </c>
      <c r="AF40" s="50" t="s">
        <v>61</v>
      </c>
      <c r="AG40" s="32">
        <v>2</v>
      </c>
      <c r="AH40" s="82">
        <v>2017</v>
      </c>
      <c r="AI40" s="102">
        <v>43405</v>
      </c>
      <c r="AJ40" s="102">
        <v>47118</v>
      </c>
      <c r="AK40" s="83">
        <v>1</v>
      </c>
      <c r="AL40" s="83">
        <v>2</v>
      </c>
      <c r="AM40" s="83">
        <v>2</v>
      </c>
      <c r="AN40" s="83">
        <v>2</v>
      </c>
      <c r="AO40" s="83">
        <v>2</v>
      </c>
      <c r="AP40" s="83">
        <v>2</v>
      </c>
      <c r="AQ40" s="83">
        <v>2</v>
      </c>
      <c r="AR40" s="83">
        <v>2</v>
      </c>
      <c r="AS40" s="83">
        <v>2</v>
      </c>
      <c r="AT40" s="83">
        <v>2</v>
      </c>
      <c r="AU40" s="83">
        <v>2</v>
      </c>
      <c r="AV40" s="82">
        <v>23</v>
      </c>
      <c r="AW40" s="103">
        <v>42</v>
      </c>
      <c r="AX40" s="62">
        <v>42</v>
      </c>
      <c r="AY40" s="82" t="s">
        <v>70</v>
      </c>
      <c r="AZ40" s="103">
        <v>85.6</v>
      </c>
      <c r="BA40" s="103">
        <v>85.6</v>
      </c>
      <c r="BB40" s="82" t="s">
        <v>70</v>
      </c>
      <c r="BC40" s="103">
        <v>87.4</v>
      </c>
      <c r="BD40" s="62">
        <v>0</v>
      </c>
      <c r="BE40" s="82" t="s">
        <v>70</v>
      </c>
      <c r="BF40" s="103">
        <v>89.1</v>
      </c>
      <c r="BG40" s="62"/>
      <c r="BH40" s="82"/>
      <c r="BI40" s="103">
        <v>91</v>
      </c>
      <c r="BJ40" s="62"/>
      <c r="BK40" s="82"/>
      <c r="BL40" s="103">
        <v>92.7</v>
      </c>
      <c r="BM40" s="62"/>
      <c r="BN40" s="82"/>
      <c r="BO40" s="103">
        <v>95</v>
      </c>
      <c r="BP40" s="62"/>
      <c r="BQ40" s="82"/>
      <c r="BR40" s="103">
        <v>97</v>
      </c>
      <c r="BS40" s="62"/>
      <c r="BT40" s="82"/>
      <c r="BU40" s="103">
        <v>99</v>
      </c>
      <c r="BV40" s="62"/>
      <c r="BW40" s="82"/>
      <c r="BX40" s="103">
        <v>101</v>
      </c>
      <c r="BY40" s="62"/>
      <c r="BZ40" s="82"/>
      <c r="CA40" s="103">
        <v>103</v>
      </c>
      <c r="CB40" s="62"/>
      <c r="CC40" s="82"/>
      <c r="CD40" s="10">
        <f t="shared" si="0"/>
        <v>982.8</v>
      </c>
      <c r="CE40" s="50" t="s">
        <v>97</v>
      </c>
      <c r="CF40" s="50" t="s">
        <v>98</v>
      </c>
      <c r="CG40" s="50" t="s">
        <v>254</v>
      </c>
      <c r="CH40" s="50" t="s">
        <v>255</v>
      </c>
      <c r="CI40" s="50" t="s">
        <v>256</v>
      </c>
      <c r="CJ40" s="50" t="s">
        <v>257</v>
      </c>
    </row>
    <row r="41" spans="1:88" s="81" customFormat="1" ht="17.25" hidden="1" customHeight="1">
      <c r="A41" s="9" t="s">
        <v>58</v>
      </c>
      <c r="B41" s="28"/>
      <c r="C41" s="9" t="s">
        <v>508</v>
      </c>
      <c r="D41" s="22"/>
      <c r="E41" s="8" t="s">
        <v>509</v>
      </c>
      <c r="F41" s="8" t="s">
        <v>510</v>
      </c>
      <c r="G41" s="8" t="s">
        <v>744</v>
      </c>
      <c r="H41" s="8" t="s">
        <v>60</v>
      </c>
      <c r="I41" s="257" t="s">
        <v>61</v>
      </c>
      <c r="J41" s="257" t="s">
        <v>575</v>
      </c>
      <c r="K41" s="257" t="s">
        <v>575</v>
      </c>
      <c r="L41" s="20">
        <v>43405</v>
      </c>
      <c r="M41" s="20">
        <v>47118</v>
      </c>
      <c r="N41" s="8" t="s">
        <v>563</v>
      </c>
      <c r="O41" s="23" t="s">
        <v>564</v>
      </c>
      <c r="P41" s="23" t="s">
        <v>564</v>
      </c>
      <c r="Q41" s="23" t="s">
        <v>564</v>
      </c>
      <c r="R41" s="23" t="s">
        <v>564</v>
      </c>
      <c r="S41" s="23" t="s">
        <v>564</v>
      </c>
      <c r="T41" s="23" t="s">
        <v>564</v>
      </c>
      <c r="U41" s="23" t="s">
        <v>564</v>
      </c>
      <c r="V41" s="23" t="s">
        <v>564</v>
      </c>
      <c r="W41" s="23" t="s">
        <v>564</v>
      </c>
      <c r="X41" s="23" t="s">
        <v>564</v>
      </c>
      <c r="Y41" s="23">
        <v>10</v>
      </c>
      <c r="Z41" s="9" t="s">
        <v>414</v>
      </c>
      <c r="AA41" s="98">
        <v>1.6299999999999999E-3</v>
      </c>
      <c r="AB41" s="50" t="s">
        <v>584</v>
      </c>
      <c r="AC41" s="50" t="s">
        <v>382</v>
      </c>
      <c r="AD41" s="50" t="s">
        <v>753</v>
      </c>
      <c r="AE41" s="50" t="s">
        <v>60</v>
      </c>
      <c r="AF41" s="31" t="s">
        <v>61</v>
      </c>
      <c r="AG41" s="171">
        <v>0.33300000000000002</v>
      </c>
      <c r="AH41" s="32">
        <v>2017</v>
      </c>
      <c r="AI41" s="13">
        <v>43405</v>
      </c>
      <c r="AJ41" s="13">
        <v>43830</v>
      </c>
      <c r="AK41" s="221">
        <v>0.66600000000000004</v>
      </c>
      <c r="AL41" s="222">
        <v>1</v>
      </c>
      <c r="AM41" s="221"/>
      <c r="AN41" s="222"/>
      <c r="AO41" s="222"/>
      <c r="AP41" s="222"/>
      <c r="AQ41" s="222"/>
      <c r="AR41" s="222"/>
      <c r="AS41" s="222"/>
      <c r="AT41" s="222"/>
      <c r="AU41" s="222"/>
      <c r="AV41" s="30">
        <v>1</v>
      </c>
      <c r="AW41" s="18">
        <v>277</v>
      </c>
      <c r="AX41" s="18">
        <v>277</v>
      </c>
      <c r="AY41" s="9" t="s">
        <v>70</v>
      </c>
      <c r="AZ41" s="18">
        <v>310</v>
      </c>
      <c r="BA41" s="18">
        <v>310</v>
      </c>
      <c r="BB41" s="12" t="s">
        <v>70</v>
      </c>
      <c r="BC41" s="172"/>
      <c r="BD41" s="172"/>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10">
        <f t="shared" si="0"/>
        <v>587</v>
      </c>
      <c r="CE41" s="50" t="s">
        <v>62</v>
      </c>
      <c r="CF41" s="31" t="s">
        <v>63</v>
      </c>
      <c r="CG41" s="49" t="s">
        <v>74</v>
      </c>
      <c r="CH41" s="60" t="s">
        <v>75</v>
      </c>
      <c r="CI41" s="60" t="s">
        <v>76</v>
      </c>
      <c r="CJ41" s="210" t="s">
        <v>77</v>
      </c>
    </row>
    <row r="42" spans="1:88" s="81" customFormat="1" ht="17.25" hidden="1" customHeight="1">
      <c r="A42" s="9" t="s">
        <v>58</v>
      </c>
      <c r="B42" s="28"/>
      <c r="C42" s="9" t="s">
        <v>508</v>
      </c>
      <c r="D42" s="22"/>
      <c r="E42" s="8" t="s">
        <v>509</v>
      </c>
      <c r="F42" s="8" t="s">
        <v>510</v>
      </c>
      <c r="G42" s="8" t="s">
        <v>744</v>
      </c>
      <c r="H42" s="8" t="s">
        <v>60</v>
      </c>
      <c r="I42" s="257" t="s">
        <v>61</v>
      </c>
      <c r="J42" s="257" t="s">
        <v>575</v>
      </c>
      <c r="K42" s="257" t="s">
        <v>575</v>
      </c>
      <c r="L42" s="20">
        <v>43405</v>
      </c>
      <c r="M42" s="20">
        <v>47118</v>
      </c>
      <c r="N42" s="8" t="s">
        <v>563</v>
      </c>
      <c r="O42" s="23" t="s">
        <v>564</v>
      </c>
      <c r="P42" s="23" t="s">
        <v>564</v>
      </c>
      <c r="Q42" s="23" t="s">
        <v>564</v>
      </c>
      <c r="R42" s="23" t="s">
        <v>564</v>
      </c>
      <c r="S42" s="23" t="s">
        <v>564</v>
      </c>
      <c r="T42" s="23" t="s">
        <v>564</v>
      </c>
      <c r="U42" s="23" t="s">
        <v>564</v>
      </c>
      <c r="V42" s="23" t="s">
        <v>564</v>
      </c>
      <c r="W42" s="23" t="s">
        <v>564</v>
      </c>
      <c r="X42" s="23" t="s">
        <v>564</v>
      </c>
      <c r="Y42" s="23">
        <v>10</v>
      </c>
      <c r="Z42" s="9" t="s">
        <v>399</v>
      </c>
      <c r="AA42" s="98">
        <v>1.6299999999999999E-3</v>
      </c>
      <c r="AB42" s="50" t="s">
        <v>259</v>
      </c>
      <c r="AC42" s="50" t="s">
        <v>393</v>
      </c>
      <c r="AD42" s="50" t="s">
        <v>754</v>
      </c>
      <c r="AE42" s="50" t="s">
        <v>60</v>
      </c>
      <c r="AF42" s="50" t="s">
        <v>92</v>
      </c>
      <c r="AG42" s="173">
        <v>0.41</v>
      </c>
      <c r="AH42" s="82">
        <v>2017</v>
      </c>
      <c r="AI42" s="13">
        <v>43405</v>
      </c>
      <c r="AJ42" s="13">
        <v>44347</v>
      </c>
      <c r="AK42" s="225">
        <v>0.81</v>
      </c>
      <c r="AL42" s="221">
        <v>0.95</v>
      </c>
      <c r="AM42" s="221">
        <v>1</v>
      </c>
      <c r="AN42" s="226">
        <v>1</v>
      </c>
      <c r="AO42" s="221"/>
      <c r="AP42" s="226"/>
      <c r="AQ42" s="221"/>
      <c r="AR42" s="226"/>
      <c r="AS42" s="221"/>
      <c r="AT42" s="226"/>
      <c r="AU42" s="221"/>
      <c r="AV42" s="85">
        <v>1</v>
      </c>
      <c r="AW42" s="45">
        <v>31529.413280000001</v>
      </c>
      <c r="AX42" s="45">
        <v>31529.413280000001</v>
      </c>
      <c r="AY42" s="46" t="s">
        <v>115</v>
      </c>
      <c r="AZ42" s="45">
        <v>16439.083374000002</v>
      </c>
      <c r="BA42" s="45">
        <v>16439.083374000002</v>
      </c>
      <c r="BB42" s="46" t="s">
        <v>115</v>
      </c>
      <c r="BC42" s="45">
        <v>12331.502904000001</v>
      </c>
      <c r="BD42" s="45">
        <v>12331.502904000001</v>
      </c>
      <c r="BE42" s="174" t="s">
        <v>115</v>
      </c>
      <c r="BF42" s="47">
        <v>2116.1979200000001</v>
      </c>
      <c r="BG42" s="18"/>
      <c r="BH42" s="18"/>
      <c r="BI42" s="47">
        <v>2202.750415</v>
      </c>
      <c r="BJ42" s="18"/>
      <c r="BK42" s="18"/>
      <c r="BL42" s="47">
        <v>2292.8429070000002</v>
      </c>
      <c r="BM42" s="18"/>
      <c r="BN42" s="62"/>
      <c r="BO42" s="45">
        <v>2386.6201820000001</v>
      </c>
      <c r="BP42" s="62"/>
      <c r="BQ42" s="62"/>
      <c r="BR42" s="45">
        <v>2484.232947</v>
      </c>
      <c r="BS42" s="62"/>
      <c r="BT42" s="62"/>
      <c r="BU42" s="45">
        <v>2585.8380750000001</v>
      </c>
      <c r="BV42" s="62"/>
      <c r="BW42" s="62"/>
      <c r="BX42" s="45">
        <v>2691.5988520000001</v>
      </c>
      <c r="BY42" s="62"/>
      <c r="BZ42" s="62"/>
      <c r="CA42" s="45">
        <v>2801.6852450000001</v>
      </c>
      <c r="CB42" s="18"/>
      <c r="CC42" s="18"/>
      <c r="CD42" s="10">
        <f t="shared" si="0"/>
        <v>79861.766101000001</v>
      </c>
      <c r="CE42" s="50" t="s">
        <v>161</v>
      </c>
      <c r="CF42" s="50" t="s">
        <v>94</v>
      </c>
      <c r="CG42" s="50" t="s">
        <v>130</v>
      </c>
      <c r="CH42" s="50" t="s">
        <v>131</v>
      </c>
      <c r="CI42" s="50" t="s">
        <v>132</v>
      </c>
      <c r="CJ42" s="50" t="s">
        <v>133</v>
      </c>
    </row>
    <row r="43" spans="1:88" s="81" customFormat="1" ht="17.25" hidden="1" customHeight="1">
      <c r="A43" s="9" t="s">
        <v>58</v>
      </c>
      <c r="B43" s="28"/>
      <c r="C43" s="9" t="s">
        <v>508</v>
      </c>
      <c r="D43" s="22"/>
      <c r="E43" s="8" t="s">
        <v>509</v>
      </c>
      <c r="F43" s="8" t="s">
        <v>510</v>
      </c>
      <c r="G43" s="8" t="s">
        <v>744</v>
      </c>
      <c r="H43" s="8" t="s">
        <v>60</v>
      </c>
      <c r="I43" s="257" t="s">
        <v>61</v>
      </c>
      <c r="J43" s="257" t="s">
        <v>575</v>
      </c>
      <c r="K43" s="257" t="s">
        <v>575</v>
      </c>
      <c r="L43" s="20">
        <v>43405</v>
      </c>
      <c r="M43" s="20">
        <v>47118</v>
      </c>
      <c r="N43" s="8" t="s">
        <v>563</v>
      </c>
      <c r="O43" s="23" t="s">
        <v>564</v>
      </c>
      <c r="P43" s="23" t="s">
        <v>564</v>
      </c>
      <c r="Q43" s="23" t="s">
        <v>564</v>
      </c>
      <c r="R43" s="23" t="s">
        <v>564</v>
      </c>
      <c r="S43" s="23" t="s">
        <v>564</v>
      </c>
      <c r="T43" s="23" t="s">
        <v>564</v>
      </c>
      <c r="U43" s="23" t="s">
        <v>564</v>
      </c>
      <c r="V43" s="23" t="s">
        <v>564</v>
      </c>
      <c r="W43" s="23" t="s">
        <v>564</v>
      </c>
      <c r="X43" s="23" t="s">
        <v>564</v>
      </c>
      <c r="Y43" s="23">
        <v>10</v>
      </c>
      <c r="Z43" s="9" t="s">
        <v>606</v>
      </c>
      <c r="AA43" s="98">
        <v>1.6299999999999999E-3</v>
      </c>
      <c r="AB43" s="50" t="s">
        <v>585</v>
      </c>
      <c r="AC43" s="50" t="s">
        <v>725</v>
      </c>
      <c r="AD43" s="50" t="s">
        <v>753</v>
      </c>
      <c r="AE43" s="50" t="s">
        <v>78</v>
      </c>
      <c r="AF43" s="50" t="s">
        <v>61</v>
      </c>
      <c r="AG43" s="74">
        <v>1</v>
      </c>
      <c r="AH43" s="82">
        <v>2017</v>
      </c>
      <c r="AI43" s="13">
        <v>43405</v>
      </c>
      <c r="AJ43" s="13">
        <v>44377</v>
      </c>
      <c r="AK43" s="225">
        <v>1</v>
      </c>
      <c r="AL43" s="225">
        <v>1</v>
      </c>
      <c r="AM43" s="225">
        <v>1</v>
      </c>
      <c r="AN43" s="225">
        <v>1</v>
      </c>
      <c r="AO43" s="82"/>
      <c r="AP43" s="82"/>
      <c r="AQ43" s="82"/>
      <c r="AR43" s="82"/>
      <c r="AS43" s="82"/>
      <c r="AT43" s="82"/>
      <c r="AU43" s="82"/>
      <c r="AV43" s="74">
        <v>1</v>
      </c>
      <c r="AW43" s="18">
        <v>399</v>
      </c>
      <c r="AX43" s="18">
        <v>399</v>
      </c>
      <c r="AY43" s="9" t="s">
        <v>70</v>
      </c>
      <c r="AZ43" s="18">
        <v>52</v>
      </c>
      <c r="BA43" s="18">
        <v>52</v>
      </c>
      <c r="BB43" s="12" t="s">
        <v>70</v>
      </c>
      <c r="BC43" s="9">
        <v>54</v>
      </c>
      <c r="BD43" s="9">
        <v>54</v>
      </c>
      <c r="BE43" s="12" t="s">
        <v>70</v>
      </c>
      <c r="BF43" s="9">
        <v>57</v>
      </c>
      <c r="BG43" s="9"/>
      <c r="BH43" s="9"/>
      <c r="BI43" s="9"/>
      <c r="BJ43" s="9"/>
      <c r="BK43" s="9"/>
      <c r="BL43" s="9"/>
      <c r="BM43" s="9"/>
      <c r="BN43" s="9"/>
      <c r="BO43" s="9"/>
      <c r="BP43" s="9"/>
      <c r="BQ43" s="9"/>
      <c r="BR43" s="9"/>
      <c r="BS43" s="9"/>
      <c r="BT43" s="9"/>
      <c r="BU43" s="9"/>
      <c r="BV43" s="9"/>
      <c r="BW43" s="9"/>
      <c r="BX43" s="9"/>
      <c r="BY43" s="9"/>
      <c r="BZ43" s="9"/>
      <c r="CA43" s="9"/>
      <c r="CB43" s="9"/>
      <c r="CC43" s="9"/>
      <c r="CD43" s="10">
        <f t="shared" si="0"/>
        <v>562</v>
      </c>
      <c r="CE43" s="50" t="s">
        <v>62</v>
      </c>
      <c r="CF43" s="31" t="s">
        <v>63</v>
      </c>
      <c r="CG43" s="49" t="s">
        <v>74</v>
      </c>
      <c r="CH43" s="49" t="s">
        <v>295</v>
      </c>
      <c r="CI43" s="49">
        <v>3132787465</v>
      </c>
      <c r="CJ43" s="211" t="s">
        <v>296</v>
      </c>
    </row>
    <row r="44" spans="1:88" s="81" customFormat="1" ht="17.25" hidden="1" customHeight="1">
      <c r="A44" s="9" t="s">
        <v>58</v>
      </c>
      <c r="B44" s="28"/>
      <c r="C44" s="9" t="s">
        <v>508</v>
      </c>
      <c r="D44" s="22"/>
      <c r="E44" s="8" t="s">
        <v>509</v>
      </c>
      <c r="F44" s="8" t="s">
        <v>510</v>
      </c>
      <c r="G44" s="8" t="s">
        <v>744</v>
      </c>
      <c r="H44" s="8" t="s">
        <v>60</v>
      </c>
      <c r="I44" s="257" t="s">
        <v>61</v>
      </c>
      <c r="J44" s="257" t="s">
        <v>575</v>
      </c>
      <c r="K44" s="257" t="s">
        <v>575</v>
      </c>
      <c r="L44" s="20">
        <v>43405</v>
      </c>
      <c r="M44" s="20">
        <v>47118</v>
      </c>
      <c r="N44" s="8" t="s">
        <v>563</v>
      </c>
      <c r="O44" s="23" t="s">
        <v>564</v>
      </c>
      <c r="P44" s="23" t="s">
        <v>564</v>
      </c>
      <c r="Q44" s="23" t="s">
        <v>564</v>
      </c>
      <c r="R44" s="23" t="s">
        <v>564</v>
      </c>
      <c r="S44" s="23" t="s">
        <v>564</v>
      </c>
      <c r="T44" s="23" t="s">
        <v>564</v>
      </c>
      <c r="U44" s="23" t="s">
        <v>564</v>
      </c>
      <c r="V44" s="23" t="s">
        <v>564</v>
      </c>
      <c r="W44" s="23" t="s">
        <v>564</v>
      </c>
      <c r="X44" s="23" t="s">
        <v>564</v>
      </c>
      <c r="Y44" s="23">
        <v>10</v>
      </c>
      <c r="Z44" s="9" t="s">
        <v>415</v>
      </c>
      <c r="AA44" s="98">
        <v>1.6299999999999999E-3</v>
      </c>
      <c r="AB44" s="50" t="s">
        <v>411</v>
      </c>
      <c r="AC44" s="50" t="s">
        <v>412</v>
      </c>
      <c r="AD44" s="50" t="s">
        <v>745</v>
      </c>
      <c r="AE44" s="50" t="s">
        <v>60</v>
      </c>
      <c r="AF44" s="50" t="s">
        <v>92</v>
      </c>
      <c r="AG44" s="32">
        <v>0</v>
      </c>
      <c r="AH44" s="82">
        <v>2017</v>
      </c>
      <c r="AI44" s="13">
        <v>43405</v>
      </c>
      <c r="AJ44" s="13">
        <v>43830</v>
      </c>
      <c r="AK44" s="225">
        <v>0.6</v>
      </c>
      <c r="AL44" s="221">
        <v>1</v>
      </c>
      <c r="AM44" s="82"/>
      <c r="AN44" s="82"/>
      <c r="AO44" s="82"/>
      <c r="AP44" s="82"/>
      <c r="AQ44" s="82"/>
      <c r="AR44" s="82"/>
      <c r="AS44" s="82"/>
      <c r="AT44" s="82"/>
      <c r="AU44" s="82"/>
      <c r="AV44" s="74">
        <v>1</v>
      </c>
      <c r="AW44" s="18">
        <v>27880</v>
      </c>
      <c r="AX44" s="18">
        <v>27880</v>
      </c>
      <c r="AY44" s="9" t="s">
        <v>70</v>
      </c>
      <c r="AZ44" s="18"/>
      <c r="BA44" s="18"/>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10">
        <f t="shared" si="0"/>
        <v>27880</v>
      </c>
      <c r="CE44" s="50" t="s">
        <v>134</v>
      </c>
      <c r="CF44" s="49" t="s">
        <v>135</v>
      </c>
      <c r="CG44" s="50" t="s">
        <v>136</v>
      </c>
      <c r="CH44" s="50" t="s">
        <v>137</v>
      </c>
      <c r="CI44" s="50" t="s">
        <v>138</v>
      </c>
      <c r="CJ44" s="50" t="s">
        <v>139</v>
      </c>
    </row>
    <row r="45" spans="1:88" s="81" customFormat="1" ht="17.25" customHeight="1">
      <c r="A45" s="9" t="s">
        <v>58</v>
      </c>
      <c r="B45" s="28"/>
      <c r="C45" s="9" t="s">
        <v>508</v>
      </c>
      <c r="D45" s="22"/>
      <c r="E45" s="8" t="s">
        <v>509</v>
      </c>
      <c r="F45" s="8" t="s">
        <v>510</v>
      </c>
      <c r="G45" s="8" t="s">
        <v>744</v>
      </c>
      <c r="H45" s="8" t="s">
        <v>60</v>
      </c>
      <c r="I45" s="257" t="s">
        <v>61</v>
      </c>
      <c r="J45" s="257" t="s">
        <v>575</v>
      </c>
      <c r="K45" s="257" t="s">
        <v>575</v>
      </c>
      <c r="L45" s="20">
        <v>43374</v>
      </c>
      <c r="M45" s="20">
        <v>47118</v>
      </c>
      <c r="N45" s="8" t="s">
        <v>563</v>
      </c>
      <c r="O45" s="23" t="s">
        <v>564</v>
      </c>
      <c r="P45" s="23" t="s">
        <v>564</v>
      </c>
      <c r="Q45" s="23" t="s">
        <v>564</v>
      </c>
      <c r="R45" s="23" t="s">
        <v>564</v>
      </c>
      <c r="S45" s="23" t="s">
        <v>564</v>
      </c>
      <c r="T45" s="23" t="s">
        <v>564</v>
      </c>
      <c r="U45" s="23" t="s">
        <v>564</v>
      </c>
      <c r="V45" s="23" t="s">
        <v>564</v>
      </c>
      <c r="W45" s="23" t="s">
        <v>564</v>
      </c>
      <c r="X45" s="23" t="s">
        <v>564</v>
      </c>
      <c r="Y45" s="23">
        <v>10</v>
      </c>
      <c r="Z45" s="9" t="s">
        <v>462</v>
      </c>
      <c r="AA45" s="98">
        <v>1.6299999999999999E-3</v>
      </c>
      <c r="AB45" s="61" t="s">
        <v>463</v>
      </c>
      <c r="AC45" s="50" t="s">
        <v>464</v>
      </c>
      <c r="AD45" s="50" t="s">
        <v>747</v>
      </c>
      <c r="AE45" s="50" t="s">
        <v>60</v>
      </c>
      <c r="AF45" s="50" t="s">
        <v>61</v>
      </c>
      <c r="AG45" s="17">
        <v>0.1</v>
      </c>
      <c r="AH45" s="82">
        <v>2017</v>
      </c>
      <c r="AI45" s="13">
        <v>43405</v>
      </c>
      <c r="AJ45" s="13">
        <v>44196</v>
      </c>
      <c r="AK45" s="221">
        <v>0.8</v>
      </c>
      <c r="AL45" s="226">
        <v>0.9</v>
      </c>
      <c r="AM45" s="221">
        <v>1</v>
      </c>
      <c r="AN45" s="221"/>
      <c r="AO45" s="227"/>
      <c r="AP45" s="224"/>
      <c r="AQ45" s="224"/>
      <c r="AR45" s="227"/>
      <c r="AS45" s="224"/>
      <c r="AT45" s="224"/>
      <c r="AU45" s="227"/>
      <c r="AV45" s="85">
        <v>1</v>
      </c>
      <c r="AW45" s="18">
        <v>1000</v>
      </c>
      <c r="AX45" s="18">
        <v>1000</v>
      </c>
      <c r="AY45" s="9" t="s">
        <v>70</v>
      </c>
      <c r="AZ45" s="18">
        <v>800</v>
      </c>
      <c r="BA45" s="18">
        <v>800</v>
      </c>
      <c r="BB45" s="9" t="s">
        <v>446</v>
      </c>
      <c r="BC45" s="9">
        <v>100</v>
      </c>
      <c r="BD45" s="9">
        <v>100</v>
      </c>
      <c r="BE45" s="9" t="s">
        <v>446</v>
      </c>
      <c r="BF45" s="9"/>
      <c r="BG45" s="9"/>
      <c r="BH45" s="9"/>
      <c r="BI45" s="9"/>
      <c r="BJ45" s="9"/>
      <c r="BK45" s="9"/>
      <c r="BL45" s="9"/>
      <c r="BM45" s="9"/>
      <c r="BN45" s="9"/>
      <c r="BO45" s="9"/>
      <c r="BP45" s="9"/>
      <c r="BQ45" s="9"/>
      <c r="BR45" s="9"/>
      <c r="BS45" s="9"/>
      <c r="BT45" s="9"/>
      <c r="BU45" s="9"/>
      <c r="BV45" s="9"/>
      <c r="BW45" s="9"/>
      <c r="BX45" s="9"/>
      <c r="BY45" s="9"/>
      <c r="BZ45" s="9"/>
      <c r="CA45" s="9"/>
      <c r="CB45" s="9"/>
      <c r="CC45" s="9"/>
      <c r="CD45" s="10">
        <f t="shared" si="0"/>
        <v>1900</v>
      </c>
      <c r="CE45" s="50" t="s">
        <v>71</v>
      </c>
      <c r="CF45" s="50" t="s">
        <v>150</v>
      </c>
      <c r="CG45" s="49" t="s">
        <v>211</v>
      </c>
      <c r="CH45" s="50" t="s">
        <v>212</v>
      </c>
      <c r="CI45" s="50">
        <v>3387000</v>
      </c>
      <c r="CJ45" s="50" t="s">
        <v>213</v>
      </c>
    </row>
    <row r="46" spans="1:88" s="81" customFormat="1" ht="17.25" hidden="1" customHeight="1">
      <c r="A46" s="9" t="s">
        <v>58</v>
      </c>
      <c r="B46" s="28"/>
      <c r="C46" s="9" t="s">
        <v>508</v>
      </c>
      <c r="D46" s="22"/>
      <c r="E46" s="8" t="s">
        <v>509</v>
      </c>
      <c r="F46" s="8" t="s">
        <v>510</v>
      </c>
      <c r="G46" s="8" t="s">
        <v>744</v>
      </c>
      <c r="H46" s="8" t="s">
        <v>60</v>
      </c>
      <c r="I46" s="257" t="s">
        <v>61</v>
      </c>
      <c r="J46" s="257" t="s">
        <v>575</v>
      </c>
      <c r="K46" s="257" t="s">
        <v>575</v>
      </c>
      <c r="L46" s="20">
        <v>43405</v>
      </c>
      <c r="M46" s="20">
        <v>47118</v>
      </c>
      <c r="N46" s="8" t="s">
        <v>563</v>
      </c>
      <c r="O46" s="23" t="s">
        <v>564</v>
      </c>
      <c r="P46" s="23" t="s">
        <v>564</v>
      </c>
      <c r="Q46" s="23" t="s">
        <v>564</v>
      </c>
      <c r="R46" s="23" t="s">
        <v>564</v>
      </c>
      <c r="S46" s="23" t="s">
        <v>564</v>
      </c>
      <c r="T46" s="23" t="s">
        <v>564</v>
      </c>
      <c r="U46" s="23" t="s">
        <v>564</v>
      </c>
      <c r="V46" s="23" t="s">
        <v>564</v>
      </c>
      <c r="W46" s="23" t="s">
        <v>564</v>
      </c>
      <c r="X46" s="23" t="s">
        <v>564</v>
      </c>
      <c r="Y46" s="23">
        <v>10</v>
      </c>
      <c r="Z46" s="9" t="s">
        <v>579</v>
      </c>
      <c r="AA46" s="98">
        <v>1.6299999999999999E-3</v>
      </c>
      <c r="AB46" s="50" t="s">
        <v>580</v>
      </c>
      <c r="AC46" s="50" t="s">
        <v>581</v>
      </c>
      <c r="AD46" s="50" t="s">
        <v>745</v>
      </c>
      <c r="AE46" s="50" t="s">
        <v>60</v>
      </c>
      <c r="AF46" s="50" t="s">
        <v>92</v>
      </c>
      <c r="AG46" s="32">
        <v>0</v>
      </c>
      <c r="AH46" s="82">
        <v>2017</v>
      </c>
      <c r="AI46" s="13">
        <v>43466</v>
      </c>
      <c r="AJ46" s="13">
        <v>47118</v>
      </c>
      <c r="AK46" s="223"/>
      <c r="AL46" s="226">
        <v>1.2195121951219513E-2</v>
      </c>
      <c r="AM46" s="226">
        <v>0.06</v>
      </c>
      <c r="AN46" s="226">
        <v>0.17</v>
      </c>
      <c r="AO46" s="226">
        <v>0.27</v>
      </c>
      <c r="AP46" s="226">
        <v>0.37</v>
      </c>
      <c r="AQ46" s="226">
        <v>0.61</v>
      </c>
      <c r="AR46" s="226">
        <v>0.71</v>
      </c>
      <c r="AS46" s="226">
        <v>0.81</v>
      </c>
      <c r="AT46" s="226">
        <v>0.91</v>
      </c>
      <c r="AU46" s="226">
        <v>1</v>
      </c>
      <c r="AV46" s="17">
        <v>1</v>
      </c>
      <c r="AW46" s="18"/>
      <c r="AX46" s="18"/>
      <c r="AY46" s="9"/>
      <c r="AZ46" s="18">
        <v>5000</v>
      </c>
      <c r="BA46" s="18">
        <v>0</v>
      </c>
      <c r="BB46" s="9"/>
      <c r="BC46" s="108">
        <v>20000</v>
      </c>
      <c r="BD46" s="9"/>
      <c r="BE46" s="9"/>
      <c r="BF46" s="108">
        <v>45000</v>
      </c>
      <c r="BG46" s="9"/>
      <c r="BH46" s="9"/>
      <c r="BI46" s="108">
        <v>40000</v>
      </c>
      <c r="BJ46" s="9"/>
      <c r="BK46" s="9"/>
      <c r="BL46" s="108">
        <v>40000</v>
      </c>
      <c r="BM46" s="9"/>
      <c r="BN46" s="9"/>
      <c r="BO46" s="108">
        <v>100000</v>
      </c>
      <c r="BP46" s="9"/>
      <c r="BQ46" s="9"/>
      <c r="BR46" s="108">
        <v>40000</v>
      </c>
      <c r="BS46" s="9"/>
      <c r="BT46" s="9"/>
      <c r="BU46" s="108">
        <v>40000</v>
      </c>
      <c r="BV46" s="9"/>
      <c r="BW46" s="9"/>
      <c r="BX46" s="108">
        <v>40000</v>
      </c>
      <c r="BY46" s="9"/>
      <c r="BZ46" s="9"/>
      <c r="CA46" s="108">
        <v>40000</v>
      </c>
      <c r="CB46" s="9"/>
      <c r="CC46" s="9"/>
      <c r="CD46" s="10">
        <f t="shared" si="0"/>
        <v>410000</v>
      </c>
      <c r="CE46" s="49" t="s">
        <v>62</v>
      </c>
      <c r="CF46" s="31" t="s">
        <v>63</v>
      </c>
      <c r="CG46" s="63" t="s">
        <v>220</v>
      </c>
      <c r="CH46" s="50" t="s">
        <v>351</v>
      </c>
      <c r="CI46" s="50" t="s">
        <v>675</v>
      </c>
      <c r="CJ46" s="211" t="s">
        <v>352</v>
      </c>
    </row>
    <row r="47" spans="1:88" s="81" customFormat="1" ht="17.25" hidden="1" customHeight="1">
      <c r="A47" s="9" t="s">
        <v>58</v>
      </c>
      <c r="B47" s="28"/>
      <c r="C47" s="9" t="s">
        <v>508</v>
      </c>
      <c r="D47" s="22"/>
      <c r="E47" s="8" t="s">
        <v>509</v>
      </c>
      <c r="F47" s="8" t="s">
        <v>510</v>
      </c>
      <c r="G47" s="8" t="s">
        <v>744</v>
      </c>
      <c r="H47" s="8" t="s">
        <v>60</v>
      </c>
      <c r="I47" s="257" t="s">
        <v>61</v>
      </c>
      <c r="J47" s="257" t="s">
        <v>575</v>
      </c>
      <c r="K47" s="257" t="s">
        <v>575</v>
      </c>
      <c r="L47" s="20">
        <v>43405</v>
      </c>
      <c r="M47" s="20">
        <v>47118</v>
      </c>
      <c r="N47" s="8" t="s">
        <v>563</v>
      </c>
      <c r="O47" s="23" t="s">
        <v>564</v>
      </c>
      <c r="P47" s="23" t="s">
        <v>564</v>
      </c>
      <c r="Q47" s="23" t="s">
        <v>564</v>
      </c>
      <c r="R47" s="23" t="s">
        <v>564</v>
      </c>
      <c r="S47" s="23" t="s">
        <v>564</v>
      </c>
      <c r="T47" s="23" t="s">
        <v>564</v>
      </c>
      <c r="U47" s="23" t="s">
        <v>564</v>
      </c>
      <c r="V47" s="23" t="s">
        <v>564</v>
      </c>
      <c r="W47" s="23" t="s">
        <v>564</v>
      </c>
      <c r="X47" s="23" t="s">
        <v>564</v>
      </c>
      <c r="Y47" s="23">
        <v>10</v>
      </c>
      <c r="Z47" s="9" t="s">
        <v>400</v>
      </c>
      <c r="AA47" s="98">
        <v>1.6299999999999999E-3</v>
      </c>
      <c r="AB47" s="50" t="s">
        <v>377</v>
      </c>
      <c r="AC47" s="50" t="s">
        <v>354</v>
      </c>
      <c r="AD47" s="286" t="s">
        <v>745</v>
      </c>
      <c r="AE47" s="31" t="s">
        <v>60</v>
      </c>
      <c r="AF47" s="31" t="s">
        <v>61</v>
      </c>
      <c r="AG47" s="17">
        <v>0.8</v>
      </c>
      <c r="AH47" s="32">
        <v>2017</v>
      </c>
      <c r="AI47" s="13">
        <v>43405</v>
      </c>
      <c r="AJ47" s="13">
        <v>47118</v>
      </c>
      <c r="AK47" s="26">
        <v>0.9</v>
      </c>
      <c r="AL47" s="26">
        <v>0.95</v>
      </c>
      <c r="AM47" s="112">
        <v>1</v>
      </c>
      <c r="AN47" s="26">
        <v>1</v>
      </c>
      <c r="AO47" s="26">
        <v>1</v>
      </c>
      <c r="AP47" s="26">
        <v>1</v>
      </c>
      <c r="AQ47" s="26">
        <v>1</v>
      </c>
      <c r="AR47" s="26">
        <v>1</v>
      </c>
      <c r="AS47" s="26">
        <v>1</v>
      </c>
      <c r="AT47" s="26">
        <v>1</v>
      </c>
      <c r="AU47" s="26">
        <v>1</v>
      </c>
      <c r="AV47" s="74">
        <v>1</v>
      </c>
      <c r="AW47" s="10">
        <v>400</v>
      </c>
      <c r="AX47" s="35"/>
      <c r="AY47" s="12" t="s">
        <v>285</v>
      </c>
      <c r="AZ47" s="10">
        <v>412</v>
      </c>
      <c r="BA47" s="10"/>
      <c r="BB47" s="12" t="s">
        <v>285</v>
      </c>
      <c r="BC47" s="10">
        <v>424.36</v>
      </c>
      <c r="BD47" s="35"/>
      <c r="BE47" s="12" t="s">
        <v>285</v>
      </c>
      <c r="BF47" s="10">
        <v>437.0908</v>
      </c>
      <c r="BG47" s="10"/>
      <c r="BH47" s="12"/>
      <c r="BI47" s="10">
        <v>450.20352400000002</v>
      </c>
      <c r="BJ47" s="35"/>
      <c r="BK47" s="12"/>
      <c r="BL47" s="10">
        <v>463.70962972000001</v>
      </c>
      <c r="BM47" s="10"/>
      <c r="BN47" s="12"/>
      <c r="BO47" s="10">
        <v>477.62091861160002</v>
      </c>
      <c r="BP47" s="35"/>
      <c r="BQ47" s="12"/>
      <c r="BR47" s="10">
        <v>491.94954616994801</v>
      </c>
      <c r="BS47" s="10"/>
      <c r="BT47" s="12"/>
      <c r="BU47" s="10">
        <v>506.70803255504649</v>
      </c>
      <c r="BV47" s="35"/>
      <c r="BW47" s="12"/>
      <c r="BX47" s="10">
        <v>521.90927353169786</v>
      </c>
      <c r="BY47" s="10"/>
      <c r="BZ47" s="12"/>
      <c r="CA47" s="32"/>
      <c r="CB47" s="32"/>
      <c r="CC47" s="32"/>
      <c r="CD47" s="10">
        <f t="shared" si="0"/>
        <v>4585.551724588292</v>
      </c>
      <c r="CE47" s="31" t="s">
        <v>124</v>
      </c>
      <c r="CF47" s="31" t="s">
        <v>286</v>
      </c>
      <c r="CG47" s="60" t="s">
        <v>544</v>
      </c>
      <c r="CH47" s="60" t="s">
        <v>545</v>
      </c>
      <c r="CI47" s="60">
        <v>3445000</v>
      </c>
      <c r="CJ47" s="210" t="s">
        <v>287</v>
      </c>
    </row>
    <row r="48" spans="1:88" s="81" customFormat="1" ht="17.25" hidden="1" customHeight="1">
      <c r="A48" s="9" t="s">
        <v>58</v>
      </c>
      <c r="B48" s="28"/>
      <c r="C48" s="9" t="s">
        <v>508</v>
      </c>
      <c r="D48" s="22"/>
      <c r="E48" s="8" t="s">
        <v>509</v>
      </c>
      <c r="F48" s="8" t="s">
        <v>510</v>
      </c>
      <c r="G48" s="8" t="s">
        <v>744</v>
      </c>
      <c r="H48" s="8" t="s">
        <v>60</v>
      </c>
      <c r="I48" s="285" t="s">
        <v>61</v>
      </c>
      <c r="J48" s="285" t="s">
        <v>575</v>
      </c>
      <c r="K48" s="285" t="s">
        <v>575</v>
      </c>
      <c r="L48" s="20">
        <v>43405</v>
      </c>
      <c r="M48" s="20">
        <v>47118</v>
      </c>
      <c r="N48" s="8" t="s">
        <v>563</v>
      </c>
      <c r="O48" s="23" t="s">
        <v>564</v>
      </c>
      <c r="P48" s="23" t="s">
        <v>564</v>
      </c>
      <c r="Q48" s="23" t="s">
        <v>564</v>
      </c>
      <c r="R48" s="23" t="s">
        <v>564</v>
      </c>
      <c r="S48" s="23" t="s">
        <v>564</v>
      </c>
      <c r="T48" s="23" t="s">
        <v>564</v>
      </c>
      <c r="U48" s="23" t="s">
        <v>564</v>
      </c>
      <c r="V48" s="23" t="s">
        <v>564</v>
      </c>
      <c r="W48" s="23" t="s">
        <v>564</v>
      </c>
      <c r="X48" s="23" t="s">
        <v>564</v>
      </c>
      <c r="Y48" s="23">
        <v>10</v>
      </c>
      <c r="Z48" s="9" t="s">
        <v>413</v>
      </c>
      <c r="AA48" s="98">
        <v>1.6299999999999999E-3</v>
      </c>
      <c r="AB48" s="50" t="s">
        <v>758</v>
      </c>
      <c r="AC48" s="50" t="s">
        <v>759</v>
      </c>
      <c r="AD48" s="286" t="s">
        <v>59</v>
      </c>
      <c r="AE48" s="284" t="s">
        <v>60</v>
      </c>
      <c r="AF48" s="284" t="s">
        <v>61</v>
      </c>
      <c r="AG48" s="34">
        <v>9915</v>
      </c>
      <c r="AH48" s="285">
        <v>2017</v>
      </c>
      <c r="AI48" s="13">
        <v>43405</v>
      </c>
      <c r="AJ48" s="13">
        <v>47118</v>
      </c>
      <c r="AK48" s="287">
        <v>11898</v>
      </c>
      <c r="AL48" s="287">
        <v>14277.6</v>
      </c>
      <c r="AM48" s="287">
        <v>17133.12</v>
      </c>
      <c r="AN48" s="287">
        <v>18846.432000000001</v>
      </c>
      <c r="AO48" s="287">
        <v>20731.075200000003</v>
      </c>
      <c r="AP48" s="287">
        <v>22804.182720000004</v>
      </c>
      <c r="AQ48" s="287">
        <v>25084.600992000007</v>
      </c>
      <c r="AR48" s="287">
        <v>27593.061091200008</v>
      </c>
      <c r="AS48" s="287">
        <v>30352.367200320012</v>
      </c>
      <c r="AT48" s="287">
        <v>33387.603920352012</v>
      </c>
      <c r="AU48" s="287">
        <v>36726.364312387217</v>
      </c>
      <c r="AV48" s="288">
        <v>36726.364312387217</v>
      </c>
      <c r="AW48" s="10">
        <v>100</v>
      </c>
      <c r="AX48" s="35"/>
      <c r="AY48" s="12" t="s">
        <v>285</v>
      </c>
      <c r="AZ48" s="10">
        <v>103</v>
      </c>
      <c r="BA48" s="10"/>
      <c r="BB48" s="12" t="s">
        <v>285</v>
      </c>
      <c r="BC48" s="10">
        <v>106.09</v>
      </c>
      <c r="BD48" s="35"/>
      <c r="BE48" s="12" t="s">
        <v>285</v>
      </c>
      <c r="BF48" s="10">
        <v>109.2727</v>
      </c>
      <c r="BG48" s="10"/>
      <c r="BH48" s="12"/>
      <c r="BI48" s="10">
        <v>112.550881</v>
      </c>
      <c r="BJ48" s="35"/>
      <c r="BK48" s="12"/>
      <c r="BL48" s="10">
        <v>115.927407</v>
      </c>
      <c r="BM48" s="10"/>
      <c r="BN48" s="12"/>
      <c r="BO48" s="10">
        <v>119.40522900000001</v>
      </c>
      <c r="BP48" s="35"/>
      <c r="BQ48" s="12"/>
      <c r="BR48" s="10">
        <v>122.987386</v>
      </c>
      <c r="BS48" s="10"/>
      <c r="BT48" s="12"/>
      <c r="BU48" s="10">
        <v>126.677008</v>
      </c>
      <c r="BV48" s="35"/>
      <c r="BW48" s="12"/>
      <c r="BX48" s="10">
        <v>130.477318</v>
      </c>
      <c r="BY48" s="10"/>
      <c r="BZ48" s="12"/>
      <c r="CA48" s="285"/>
      <c r="CB48" s="285"/>
      <c r="CC48" s="285"/>
      <c r="CD48" s="10">
        <f t="shared" si="0"/>
        <v>1146.387929</v>
      </c>
      <c r="CE48" s="284" t="s">
        <v>124</v>
      </c>
      <c r="CF48" s="284" t="s">
        <v>286</v>
      </c>
      <c r="CG48" s="60" t="s">
        <v>544</v>
      </c>
      <c r="CH48" s="60" t="s">
        <v>545</v>
      </c>
      <c r="CI48" s="60">
        <v>3445000</v>
      </c>
      <c r="CJ48" s="210" t="s">
        <v>287</v>
      </c>
    </row>
    <row r="49" spans="1:92" ht="16.5" hidden="1" customHeight="1">
      <c r="A49" s="9" t="s">
        <v>58</v>
      </c>
      <c r="B49" s="28"/>
      <c r="C49" s="9" t="s">
        <v>508</v>
      </c>
      <c r="D49" s="22"/>
      <c r="E49" s="8" t="s">
        <v>509</v>
      </c>
      <c r="F49" s="8" t="s">
        <v>510</v>
      </c>
      <c r="G49" s="8" t="s">
        <v>744</v>
      </c>
      <c r="H49" s="8" t="s">
        <v>60</v>
      </c>
      <c r="I49" s="257" t="s">
        <v>61</v>
      </c>
      <c r="J49" s="257" t="s">
        <v>575</v>
      </c>
      <c r="K49" s="257" t="s">
        <v>575</v>
      </c>
      <c r="L49" s="20">
        <v>43374</v>
      </c>
      <c r="M49" s="20">
        <v>47118</v>
      </c>
      <c r="N49" s="8" t="s">
        <v>563</v>
      </c>
      <c r="O49" s="23" t="s">
        <v>564</v>
      </c>
      <c r="P49" s="23" t="s">
        <v>564</v>
      </c>
      <c r="Q49" s="23" t="s">
        <v>564</v>
      </c>
      <c r="R49" s="23" t="s">
        <v>564</v>
      </c>
      <c r="S49" s="23" t="s">
        <v>564</v>
      </c>
      <c r="T49" s="23" t="s">
        <v>564</v>
      </c>
      <c r="U49" s="23" t="s">
        <v>564</v>
      </c>
      <c r="V49" s="23" t="s">
        <v>564</v>
      </c>
      <c r="W49" s="23" t="s">
        <v>564</v>
      </c>
      <c r="X49" s="23" t="s">
        <v>564</v>
      </c>
      <c r="Y49" s="23">
        <v>10</v>
      </c>
      <c r="Z49" s="8" t="s">
        <v>483</v>
      </c>
      <c r="AA49" s="98">
        <v>1.6299999999999999E-3</v>
      </c>
      <c r="AB49" s="268" t="s">
        <v>735</v>
      </c>
      <c r="AC49" s="268" t="s">
        <v>736</v>
      </c>
      <c r="AD49" s="50" t="s">
        <v>752</v>
      </c>
      <c r="AE49" s="268" t="s">
        <v>69</v>
      </c>
      <c r="AF49" s="269" t="s">
        <v>61</v>
      </c>
      <c r="AG49" s="270">
        <v>0</v>
      </c>
      <c r="AH49" s="82">
        <v>2017</v>
      </c>
      <c r="AI49" s="13">
        <v>43466</v>
      </c>
      <c r="AJ49" s="13">
        <v>47118</v>
      </c>
      <c r="AK49" s="17"/>
      <c r="AL49" s="34">
        <v>1</v>
      </c>
      <c r="AM49" s="34">
        <v>1</v>
      </c>
      <c r="AN49" s="34">
        <v>1</v>
      </c>
      <c r="AO49" s="34">
        <v>1</v>
      </c>
      <c r="AP49" s="34">
        <v>1</v>
      </c>
      <c r="AQ49" s="34">
        <v>1</v>
      </c>
      <c r="AR49" s="34">
        <v>1</v>
      </c>
      <c r="AS49" s="34">
        <v>1</v>
      </c>
      <c r="AT49" s="34">
        <v>1</v>
      </c>
      <c r="AU49" s="34">
        <v>1</v>
      </c>
      <c r="AV49" s="34">
        <v>10</v>
      </c>
      <c r="AW49" s="25"/>
      <c r="AX49" s="25"/>
      <c r="AY49" s="25"/>
      <c r="AZ49" s="25">
        <v>70</v>
      </c>
      <c r="BA49" s="25">
        <v>70</v>
      </c>
      <c r="BB49" s="25" t="s">
        <v>479</v>
      </c>
      <c r="BC49" s="25">
        <v>72.100000000000009</v>
      </c>
      <c r="BD49" s="25">
        <v>72.100000000000009</v>
      </c>
      <c r="BE49" s="25" t="s">
        <v>479</v>
      </c>
      <c r="BF49" s="25">
        <v>74.263000000000005</v>
      </c>
      <c r="BG49" s="25"/>
      <c r="BH49" s="25"/>
      <c r="BI49" s="25">
        <v>76.490890000000007</v>
      </c>
      <c r="BJ49" s="25"/>
      <c r="BK49" s="25"/>
      <c r="BL49" s="25">
        <v>78.785616700000006</v>
      </c>
      <c r="BM49" s="25"/>
      <c r="BN49" s="25"/>
      <c r="BO49" s="25">
        <v>81.149185201000009</v>
      </c>
      <c r="BP49" s="25"/>
      <c r="BQ49" s="25"/>
      <c r="BR49" s="25">
        <v>83.583660757030017</v>
      </c>
      <c r="BS49" s="25"/>
      <c r="BT49" s="25"/>
      <c r="BU49" s="25">
        <v>86.091170579740918</v>
      </c>
      <c r="BV49" s="25"/>
      <c r="BW49" s="25"/>
      <c r="BX49" s="25">
        <v>88.673905697133151</v>
      </c>
      <c r="BY49" s="25"/>
      <c r="BZ49" s="25"/>
      <c r="CA49" s="25">
        <v>91.334122868047146</v>
      </c>
      <c r="CB49" s="25"/>
      <c r="CC49" s="25"/>
      <c r="CD49" s="10">
        <f t="shared" si="0"/>
        <v>802.47155180295135</v>
      </c>
      <c r="CE49" s="31" t="s">
        <v>238</v>
      </c>
      <c r="CF49" s="31" t="s">
        <v>95</v>
      </c>
      <c r="CG49" s="31" t="s">
        <v>327</v>
      </c>
      <c r="CH49" s="31" t="s">
        <v>328</v>
      </c>
      <c r="CI49" s="63" t="s">
        <v>329</v>
      </c>
      <c r="CJ49" s="207" t="s">
        <v>330</v>
      </c>
    </row>
    <row r="50" spans="1:92" ht="16.5" hidden="1" customHeight="1">
      <c r="A50" s="9" t="s">
        <v>58</v>
      </c>
      <c r="B50" s="28"/>
      <c r="C50" s="9" t="s">
        <v>508</v>
      </c>
      <c r="D50" s="22"/>
      <c r="E50" s="8" t="s">
        <v>509</v>
      </c>
      <c r="F50" s="8" t="s">
        <v>510</v>
      </c>
      <c r="G50" s="8" t="s">
        <v>744</v>
      </c>
      <c r="H50" s="8" t="s">
        <v>60</v>
      </c>
      <c r="I50" s="257" t="s">
        <v>61</v>
      </c>
      <c r="J50" s="257" t="s">
        <v>575</v>
      </c>
      <c r="K50" s="257" t="s">
        <v>575</v>
      </c>
      <c r="L50" s="20">
        <v>43374</v>
      </c>
      <c r="M50" s="20">
        <v>47118</v>
      </c>
      <c r="N50" s="8" t="s">
        <v>563</v>
      </c>
      <c r="O50" s="23" t="s">
        <v>564</v>
      </c>
      <c r="P50" s="23" t="s">
        <v>564</v>
      </c>
      <c r="Q50" s="23" t="s">
        <v>564</v>
      </c>
      <c r="R50" s="23" t="s">
        <v>564</v>
      </c>
      <c r="S50" s="23" t="s">
        <v>564</v>
      </c>
      <c r="T50" s="23" t="s">
        <v>564</v>
      </c>
      <c r="U50" s="23" t="s">
        <v>564</v>
      </c>
      <c r="V50" s="23" t="s">
        <v>564</v>
      </c>
      <c r="W50" s="23" t="s">
        <v>564</v>
      </c>
      <c r="X50" s="23" t="s">
        <v>564</v>
      </c>
      <c r="Y50" s="23">
        <v>10</v>
      </c>
      <c r="Z50" s="8" t="s">
        <v>484</v>
      </c>
      <c r="AA50" s="69">
        <v>2.5000000000000001E-3</v>
      </c>
      <c r="AB50" s="267" t="s">
        <v>617</v>
      </c>
      <c r="AC50" s="268" t="s">
        <v>618</v>
      </c>
      <c r="AD50" s="50" t="s">
        <v>752</v>
      </c>
      <c r="AE50" s="268" t="s">
        <v>78</v>
      </c>
      <c r="AF50" s="268" t="s">
        <v>61</v>
      </c>
      <c r="AG50" s="270">
        <v>0</v>
      </c>
      <c r="AH50" s="82">
        <v>2017</v>
      </c>
      <c r="AI50" s="13">
        <v>43466</v>
      </c>
      <c r="AJ50" s="13">
        <v>47118</v>
      </c>
      <c r="AK50" s="85"/>
      <c r="AL50" s="111">
        <v>1</v>
      </c>
      <c r="AM50" s="111">
        <v>1</v>
      </c>
      <c r="AN50" s="111">
        <v>1</v>
      </c>
      <c r="AO50" s="111">
        <v>1</v>
      </c>
      <c r="AP50" s="111">
        <v>1</v>
      </c>
      <c r="AQ50" s="111">
        <v>1</v>
      </c>
      <c r="AR50" s="111">
        <v>1</v>
      </c>
      <c r="AS50" s="111">
        <v>1</v>
      </c>
      <c r="AT50" s="111">
        <v>1</v>
      </c>
      <c r="AU50" s="111">
        <v>1</v>
      </c>
      <c r="AV50" s="111">
        <v>1</v>
      </c>
      <c r="AW50" s="25"/>
      <c r="AX50" s="25"/>
      <c r="AY50" s="25"/>
      <c r="AZ50" s="25">
        <v>84</v>
      </c>
      <c r="BA50" s="25">
        <v>84</v>
      </c>
      <c r="BB50" s="25" t="s">
        <v>479</v>
      </c>
      <c r="BC50" s="25">
        <v>120</v>
      </c>
      <c r="BD50" s="25">
        <v>120</v>
      </c>
      <c r="BE50" s="25" t="s">
        <v>479</v>
      </c>
      <c r="BF50" s="25">
        <v>123.60000000000001</v>
      </c>
      <c r="BG50" s="25"/>
      <c r="BH50" s="25"/>
      <c r="BI50" s="25">
        <v>127.30800000000001</v>
      </c>
      <c r="BJ50" s="25"/>
      <c r="BK50" s="25"/>
      <c r="BL50" s="25">
        <v>131.12724</v>
      </c>
      <c r="BM50" s="25"/>
      <c r="BN50" s="25"/>
      <c r="BO50" s="25">
        <v>135.06105719999999</v>
      </c>
      <c r="BP50" s="25"/>
      <c r="BQ50" s="25"/>
      <c r="BR50" s="25">
        <v>139.112888916</v>
      </c>
      <c r="BS50" s="25"/>
      <c r="BT50" s="25"/>
      <c r="BU50" s="25">
        <v>143.28627558348001</v>
      </c>
      <c r="BV50" s="25"/>
      <c r="BW50" s="25"/>
      <c r="BX50" s="25">
        <v>147.58486385098442</v>
      </c>
      <c r="BY50" s="25"/>
      <c r="BZ50" s="25"/>
      <c r="CA50" s="25">
        <v>152.01240976651397</v>
      </c>
      <c r="CB50" s="25"/>
      <c r="CC50" s="25"/>
      <c r="CD50" s="10">
        <f t="shared" si="0"/>
        <v>1303.0927353169782</v>
      </c>
      <c r="CE50" s="31" t="s">
        <v>238</v>
      </c>
      <c r="CF50" s="50" t="s">
        <v>95</v>
      </c>
      <c r="CG50" s="63" t="s">
        <v>306</v>
      </c>
      <c r="CH50" s="63" t="s">
        <v>307</v>
      </c>
      <c r="CI50" s="63" t="s">
        <v>308</v>
      </c>
      <c r="CJ50" s="212" t="s">
        <v>309</v>
      </c>
    </row>
    <row r="51" spans="1:92" s="81" customFormat="1" ht="17.25" hidden="1" customHeight="1">
      <c r="A51" s="9" t="s">
        <v>58</v>
      </c>
      <c r="B51" s="28"/>
      <c r="C51" s="9" t="s">
        <v>508</v>
      </c>
      <c r="D51" s="22"/>
      <c r="E51" s="8" t="s">
        <v>509</v>
      </c>
      <c r="F51" s="8" t="s">
        <v>510</v>
      </c>
      <c r="G51" s="8" t="s">
        <v>744</v>
      </c>
      <c r="H51" s="8" t="s">
        <v>60</v>
      </c>
      <c r="I51" s="257" t="s">
        <v>61</v>
      </c>
      <c r="J51" s="257" t="s">
        <v>575</v>
      </c>
      <c r="K51" s="257" t="s">
        <v>575</v>
      </c>
      <c r="L51" s="20">
        <v>43405</v>
      </c>
      <c r="M51" s="20">
        <v>47118</v>
      </c>
      <c r="N51" s="8" t="s">
        <v>563</v>
      </c>
      <c r="O51" s="23" t="s">
        <v>564</v>
      </c>
      <c r="P51" s="23" t="s">
        <v>564</v>
      </c>
      <c r="Q51" s="23" t="s">
        <v>564</v>
      </c>
      <c r="R51" s="23" t="s">
        <v>564</v>
      </c>
      <c r="S51" s="23" t="s">
        <v>564</v>
      </c>
      <c r="T51" s="23" t="s">
        <v>564</v>
      </c>
      <c r="U51" s="23" t="s">
        <v>564</v>
      </c>
      <c r="V51" s="23" t="s">
        <v>564</v>
      </c>
      <c r="W51" s="23" t="s">
        <v>564</v>
      </c>
      <c r="X51" s="23" t="s">
        <v>564</v>
      </c>
      <c r="Y51" s="23">
        <v>10</v>
      </c>
      <c r="Z51" s="9" t="s">
        <v>405</v>
      </c>
      <c r="AA51" s="98">
        <v>1.6299999999999999E-3</v>
      </c>
      <c r="AB51" s="50" t="s">
        <v>656</v>
      </c>
      <c r="AC51" s="50" t="s">
        <v>657</v>
      </c>
      <c r="AD51" s="50" t="s">
        <v>755</v>
      </c>
      <c r="AE51" s="50" t="s">
        <v>60</v>
      </c>
      <c r="AF51" s="50" t="s">
        <v>61</v>
      </c>
      <c r="AG51" s="32">
        <v>0</v>
      </c>
      <c r="AH51" s="82">
        <v>2017</v>
      </c>
      <c r="AI51" s="13">
        <v>43405</v>
      </c>
      <c r="AJ51" s="13">
        <v>43830</v>
      </c>
      <c r="AK51" s="221">
        <v>0.5</v>
      </c>
      <c r="AL51" s="117">
        <v>1</v>
      </c>
      <c r="AM51" s="221"/>
      <c r="AN51" s="222"/>
      <c r="AO51" s="222"/>
      <c r="AP51" s="222"/>
      <c r="AQ51" s="222"/>
      <c r="AR51" s="222"/>
      <c r="AS51" s="222"/>
      <c r="AT51" s="222"/>
      <c r="AU51" s="222"/>
      <c r="AV51" s="30">
        <v>1</v>
      </c>
      <c r="AW51" s="18">
        <v>31.8</v>
      </c>
      <c r="AX51" s="18">
        <v>31.8</v>
      </c>
      <c r="AY51" s="9" t="s">
        <v>70</v>
      </c>
      <c r="AZ51" s="18">
        <v>33.1</v>
      </c>
      <c r="BA51" s="18">
        <v>33.1</v>
      </c>
      <c r="BB51" s="9" t="s">
        <v>70</v>
      </c>
      <c r="BC51" s="175"/>
      <c r="BD51" s="175"/>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10">
        <f t="shared" si="0"/>
        <v>64.900000000000006</v>
      </c>
      <c r="CE51" s="50" t="s">
        <v>62</v>
      </c>
      <c r="CF51" s="31" t="s">
        <v>63</v>
      </c>
      <c r="CG51" s="50" t="s">
        <v>290</v>
      </c>
      <c r="CH51" s="50" t="s">
        <v>550</v>
      </c>
      <c r="CI51" s="49" t="s">
        <v>291</v>
      </c>
      <c r="CJ51" s="50" t="s">
        <v>292</v>
      </c>
    </row>
    <row r="52" spans="1:92" s="81" customFormat="1" ht="18" hidden="1" customHeight="1">
      <c r="A52" s="9" t="s">
        <v>58</v>
      </c>
      <c r="B52" s="28"/>
      <c r="C52" s="9" t="s">
        <v>508</v>
      </c>
      <c r="D52" s="22"/>
      <c r="E52" s="8" t="s">
        <v>509</v>
      </c>
      <c r="F52" s="8" t="s">
        <v>510</v>
      </c>
      <c r="G52" s="8" t="s">
        <v>744</v>
      </c>
      <c r="H52" s="8" t="s">
        <v>60</v>
      </c>
      <c r="I52" s="257" t="s">
        <v>61</v>
      </c>
      <c r="J52" s="257" t="s">
        <v>575</v>
      </c>
      <c r="K52" s="257" t="s">
        <v>575</v>
      </c>
      <c r="L52" s="20">
        <v>43374</v>
      </c>
      <c r="M52" s="20">
        <v>47118</v>
      </c>
      <c r="N52" s="8" t="s">
        <v>563</v>
      </c>
      <c r="O52" s="23" t="s">
        <v>564</v>
      </c>
      <c r="P52" s="23" t="s">
        <v>564</v>
      </c>
      <c r="Q52" s="23" t="s">
        <v>564</v>
      </c>
      <c r="R52" s="23" t="s">
        <v>564</v>
      </c>
      <c r="S52" s="23" t="s">
        <v>564</v>
      </c>
      <c r="T52" s="23" t="s">
        <v>564</v>
      </c>
      <c r="U52" s="23" t="s">
        <v>564</v>
      </c>
      <c r="V52" s="23" t="s">
        <v>564</v>
      </c>
      <c r="W52" s="23" t="s">
        <v>564</v>
      </c>
      <c r="X52" s="23" t="s">
        <v>564</v>
      </c>
      <c r="Y52" s="23">
        <v>10</v>
      </c>
      <c r="Z52" s="9" t="s">
        <v>592</v>
      </c>
      <c r="AA52" s="69">
        <v>2.5000000000000001E-3</v>
      </c>
      <c r="AB52" s="269" t="s">
        <v>590</v>
      </c>
      <c r="AC52" s="269" t="s">
        <v>591</v>
      </c>
      <c r="AD52" s="50" t="s">
        <v>745</v>
      </c>
      <c r="AE52" s="269" t="s">
        <v>69</v>
      </c>
      <c r="AF52" s="269" t="s">
        <v>61</v>
      </c>
      <c r="AG52" s="270">
        <v>0</v>
      </c>
      <c r="AH52" s="82">
        <v>2017</v>
      </c>
      <c r="AI52" s="13">
        <v>43405</v>
      </c>
      <c r="AJ52" s="13">
        <v>47118</v>
      </c>
      <c r="AK52" s="223">
        <v>1</v>
      </c>
      <c r="AL52" s="223">
        <v>1</v>
      </c>
      <c r="AM52" s="223">
        <v>1</v>
      </c>
      <c r="AN52" s="223">
        <v>1</v>
      </c>
      <c r="AO52" s="223">
        <v>1</v>
      </c>
      <c r="AP52" s="223">
        <v>1</v>
      </c>
      <c r="AQ52" s="223">
        <v>1</v>
      </c>
      <c r="AR52" s="223">
        <v>1</v>
      </c>
      <c r="AS52" s="223">
        <v>1</v>
      </c>
      <c r="AT52" s="223">
        <v>1</v>
      </c>
      <c r="AU52" s="223">
        <v>1</v>
      </c>
      <c r="AV52" s="43">
        <v>11</v>
      </c>
      <c r="AW52" s="25">
        <v>70</v>
      </c>
      <c r="AX52" s="25">
        <v>70</v>
      </c>
      <c r="AY52" s="25" t="s">
        <v>479</v>
      </c>
      <c r="AZ52" s="25">
        <v>72.100000000000009</v>
      </c>
      <c r="BA52" s="25">
        <v>72.100000000000009</v>
      </c>
      <c r="BB52" s="25" t="s">
        <v>479</v>
      </c>
      <c r="BC52" s="25">
        <v>74.263000000000005</v>
      </c>
      <c r="BD52" s="25">
        <v>74.263000000000005</v>
      </c>
      <c r="BE52" s="25" t="s">
        <v>479</v>
      </c>
      <c r="BF52" s="25">
        <v>76.490890000000007</v>
      </c>
      <c r="BG52" s="25"/>
      <c r="BH52" s="25"/>
      <c r="BI52" s="25">
        <v>78.785616700000006</v>
      </c>
      <c r="BJ52" s="25"/>
      <c r="BK52" s="25"/>
      <c r="BL52" s="25">
        <v>81.149185201000009</v>
      </c>
      <c r="BM52" s="25"/>
      <c r="BN52" s="25"/>
      <c r="BO52" s="25">
        <v>83.583660757030017</v>
      </c>
      <c r="BP52" s="25"/>
      <c r="BQ52" s="25"/>
      <c r="BR52" s="25">
        <v>86.091170579740918</v>
      </c>
      <c r="BS52" s="25"/>
      <c r="BT52" s="25"/>
      <c r="BU52" s="25">
        <v>88.673905697133151</v>
      </c>
      <c r="BV52" s="25"/>
      <c r="BW52" s="25"/>
      <c r="BX52" s="25">
        <v>91.334122868047146</v>
      </c>
      <c r="BY52" s="25"/>
      <c r="BZ52" s="25"/>
      <c r="CA52" s="25">
        <v>94.074146554088557</v>
      </c>
      <c r="CB52" s="25"/>
      <c r="CC52" s="25"/>
      <c r="CD52" s="10">
        <f t="shared" si="0"/>
        <v>896.5456983570399</v>
      </c>
      <c r="CE52" s="31" t="s">
        <v>238</v>
      </c>
      <c r="CF52" s="31" t="s">
        <v>95</v>
      </c>
      <c r="CG52" s="49" t="s">
        <v>310</v>
      </c>
      <c r="CH52" s="63" t="s">
        <v>311</v>
      </c>
      <c r="CI52" s="63" t="s">
        <v>312</v>
      </c>
      <c r="CJ52" s="212" t="s">
        <v>313</v>
      </c>
    </row>
    <row r="53" spans="1:92" s="81" customFormat="1" ht="17.25" hidden="1" customHeight="1">
      <c r="A53" s="9" t="s">
        <v>58</v>
      </c>
      <c r="B53" s="28"/>
      <c r="C53" s="9" t="s">
        <v>508</v>
      </c>
      <c r="D53" s="22"/>
      <c r="E53" s="8" t="s">
        <v>509</v>
      </c>
      <c r="F53" s="8" t="s">
        <v>510</v>
      </c>
      <c r="G53" s="8" t="s">
        <v>744</v>
      </c>
      <c r="H53" s="8" t="s">
        <v>60</v>
      </c>
      <c r="I53" s="257" t="s">
        <v>61</v>
      </c>
      <c r="J53" s="257" t="s">
        <v>575</v>
      </c>
      <c r="K53" s="257" t="s">
        <v>575</v>
      </c>
      <c r="L53" s="20">
        <v>43374</v>
      </c>
      <c r="M53" s="20">
        <v>47118</v>
      </c>
      <c r="N53" s="8" t="s">
        <v>563</v>
      </c>
      <c r="O53" s="23" t="s">
        <v>564</v>
      </c>
      <c r="P53" s="23" t="s">
        <v>564</v>
      </c>
      <c r="Q53" s="23" t="s">
        <v>564</v>
      </c>
      <c r="R53" s="23" t="s">
        <v>564</v>
      </c>
      <c r="S53" s="23" t="s">
        <v>564</v>
      </c>
      <c r="T53" s="23" t="s">
        <v>564</v>
      </c>
      <c r="U53" s="23" t="s">
        <v>564</v>
      </c>
      <c r="V53" s="23" t="s">
        <v>564</v>
      </c>
      <c r="W53" s="23" t="s">
        <v>564</v>
      </c>
      <c r="X53" s="23" t="s">
        <v>564</v>
      </c>
      <c r="Y53" s="23">
        <v>10</v>
      </c>
      <c r="Z53" s="9" t="s">
        <v>485</v>
      </c>
      <c r="AA53" s="98">
        <v>1.6299999999999999E-3</v>
      </c>
      <c r="AB53" s="269" t="s">
        <v>362</v>
      </c>
      <c r="AC53" s="269" t="s">
        <v>270</v>
      </c>
      <c r="AD53" s="50" t="s">
        <v>753</v>
      </c>
      <c r="AE53" s="269" t="s">
        <v>69</v>
      </c>
      <c r="AF53" s="269" t="s">
        <v>61</v>
      </c>
      <c r="AG53" s="270">
        <v>16</v>
      </c>
      <c r="AH53" s="82">
        <v>2017</v>
      </c>
      <c r="AI53" s="13">
        <v>43831</v>
      </c>
      <c r="AJ53" s="13">
        <v>47118</v>
      </c>
      <c r="AK53" s="223"/>
      <c r="AL53" s="223"/>
      <c r="AM53" s="223">
        <v>6</v>
      </c>
      <c r="AN53" s="223">
        <v>6</v>
      </c>
      <c r="AO53" s="223">
        <v>6</v>
      </c>
      <c r="AP53" s="223">
        <v>6</v>
      </c>
      <c r="AQ53" s="223">
        <v>7</v>
      </c>
      <c r="AR53" s="223">
        <v>7</v>
      </c>
      <c r="AS53" s="223">
        <v>7</v>
      </c>
      <c r="AT53" s="223">
        <v>7</v>
      </c>
      <c r="AU53" s="223">
        <v>6</v>
      </c>
      <c r="AV53" s="43">
        <v>58</v>
      </c>
      <c r="AW53" s="25"/>
      <c r="AX53" s="25"/>
      <c r="AY53" s="25"/>
      <c r="AZ53" s="25"/>
      <c r="BA53" s="25"/>
      <c r="BB53" s="25"/>
      <c r="BC53" s="25">
        <v>90</v>
      </c>
      <c r="BD53" s="25">
        <v>90</v>
      </c>
      <c r="BE53" s="25" t="s">
        <v>479</v>
      </c>
      <c r="BF53" s="25">
        <v>92.7</v>
      </c>
      <c r="BG53" s="25"/>
      <c r="BH53" s="25"/>
      <c r="BI53" s="25">
        <v>95.481000000000009</v>
      </c>
      <c r="BJ53" s="25"/>
      <c r="BK53" s="25"/>
      <c r="BL53" s="25">
        <v>98.345430000000007</v>
      </c>
      <c r="BM53" s="25"/>
      <c r="BN53" s="25"/>
      <c r="BO53" s="25">
        <v>101.29579290000001</v>
      </c>
      <c r="BP53" s="25"/>
      <c r="BQ53" s="25"/>
      <c r="BR53" s="25">
        <v>104.33466668700001</v>
      </c>
      <c r="BS53" s="25"/>
      <c r="BT53" s="25"/>
      <c r="BU53" s="25">
        <v>107.46470668761002</v>
      </c>
      <c r="BV53" s="25"/>
      <c r="BW53" s="25"/>
      <c r="BX53" s="25">
        <v>110.68864788823832</v>
      </c>
      <c r="BY53" s="25"/>
      <c r="BZ53" s="25"/>
      <c r="CA53" s="25">
        <v>114.00930732488547</v>
      </c>
      <c r="CB53" s="25"/>
      <c r="CC53" s="25"/>
      <c r="CD53" s="10">
        <f t="shared" si="0"/>
        <v>914.31955148773386</v>
      </c>
      <c r="CE53" s="31" t="s">
        <v>238</v>
      </c>
      <c r="CF53" s="50" t="s">
        <v>95</v>
      </c>
      <c r="CG53" s="63" t="s">
        <v>310</v>
      </c>
      <c r="CH53" s="63" t="s">
        <v>311</v>
      </c>
      <c r="CI53" s="63" t="s">
        <v>312</v>
      </c>
      <c r="CJ53" s="212" t="s">
        <v>313</v>
      </c>
    </row>
    <row r="54" spans="1:92" s="81" customFormat="1" ht="16.5" hidden="1" customHeight="1">
      <c r="A54" s="9" t="s">
        <v>58</v>
      </c>
      <c r="B54" s="28"/>
      <c r="C54" s="9" t="s">
        <v>508</v>
      </c>
      <c r="D54" s="22"/>
      <c r="E54" s="8" t="s">
        <v>509</v>
      </c>
      <c r="F54" s="8" t="s">
        <v>510</v>
      </c>
      <c r="G54" s="8" t="s">
        <v>744</v>
      </c>
      <c r="H54" s="8" t="s">
        <v>60</v>
      </c>
      <c r="I54" s="257" t="s">
        <v>61</v>
      </c>
      <c r="J54" s="257" t="s">
        <v>575</v>
      </c>
      <c r="K54" s="257" t="s">
        <v>575</v>
      </c>
      <c r="L54" s="20">
        <v>43374</v>
      </c>
      <c r="M54" s="20">
        <v>47118</v>
      </c>
      <c r="N54" s="8" t="s">
        <v>563</v>
      </c>
      <c r="O54" s="23" t="s">
        <v>564</v>
      </c>
      <c r="P54" s="23" t="s">
        <v>564</v>
      </c>
      <c r="Q54" s="23" t="s">
        <v>564</v>
      </c>
      <c r="R54" s="23" t="s">
        <v>564</v>
      </c>
      <c r="S54" s="23" t="s">
        <v>564</v>
      </c>
      <c r="T54" s="23" t="s">
        <v>564</v>
      </c>
      <c r="U54" s="23" t="s">
        <v>564</v>
      </c>
      <c r="V54" s="23" t="s">
        <v>564</v>
      </c>
      <c r="W54" s="23" t="s">
        <v>564</v>
      </c>
      <c r="X54" s="23" t="s">
        <v>564</v>
      </c>
      <c r="Y54" s="23">
        <v>10</v>
      </c>
      <c r="Z54" s="9" t="s">
        <v>619</v>
      </c>
      <c r="AA54" s="98">
        <v>1.6299999999999999E-3</v>
      </c>
      <c r="AB54" s="269" t="s">
        <v>620</v>
      </c>
      <c r="AC54" s="269" t="s">
        <v>621</v>
      </c>
      <c r="AD54" s="50" t="s">
        <v>745</v>
      </c>
      <c r="AE54" s="269" t="s">
        <v>60</v>
      </c>
      <c r="AF54" s="269" t="s">
        <v>61</v>
      </c>
      <c r="AG54" s="270">
        <v>0</v>
      </c>
      <c r="AH54" s="82">
        <v>2017</v>
      </c>
      <c r="AI54" s="13">
        <v>43770</v>
      </c>
      <c r="AJ54" s="13">
        <v>47118</v>
      </c>
      <c r="AK54" s="223"/>
      <c r="AL54" s="117">
        <v>0.3</v>
      </c>
      <c r="AM54" s="117">
        <v>0.4</v>
      </c>
      <c r="AN54" s="117">
        <v>0.6</v>
      </c>
      <c r="AO54" s="117">
        <v>0.8</v>
      </c>
      <c r="AP54" s="117">
        <v>1</v>
      </c>
      <c r="AQ54" s="117">
        <v>1</v>
      </c>
      <c r="AR54" s="117">
        <v>1</v>
      </c>
      <c r="AS54" s="117">
        <v>1</v>
      </c>
      <c r="AT54" s="117">
        <v>1</v>
      </c>
      <c r="AU54" s="117">
        <v>1</v>
      </c>
      <c r="AV54" s="117">
        <v>1</v>
      </c>
      <c r="AW54" s="25"/>
      <c r="AX54" s="25"/>
      <c r="AY54" s="8"/>
      <c r="AZ54" s="25">
        <v>30</v>
      </c>
      <c r="BA54" s="25">
        <v>30</v>
      </c>
      <c r="BB54" s="25" t="s">
        <v>479</v>
      </c>
      <c r="BC54" s="25">
        <v>30.900000000000002</v>
      </c>
      <c r="BD54" s="25">
        <f>+BA54*(1+0.03)</f>
        <v>30.900000000000002</v>
      </c>
      <c r="BE54" s="25" t="s">
        <v>479</v>
      </c>
      <c r="BF54" s="25">
        <v>31.827000000000002</v>
      </c>
      <c r="BG54" s="25"/>
      <c r="BH54" s="25"/>
      <c r="BI54" s="25">
        <v>32.78181</v>
      </c>
      <c r="BJ54" s="25"/>
      <c r="BK54" s="25"/>
      <c r="BL54" s="25">
        <v>33.765264299999998</v>
      </c>
      <c r="BM54" s="25"/>
      <c r="BN54" s="25"/>
      <c r="BO54" s="25">
        <v>34.778222229000001</v>
      </c>
      <c r="BP54" s="25"/>
      <c r="BQ54" s="25"/>
      <c r="BR54" s="25">
        <v>35.821568895870001</v>
      </c>
      <c r="BS54" s="25"/>
      <c r="BT54" s="25"/>
      <c r="BU54" s="25">
        <v>36.896215962746105</v>
      </c>
      <c r="BV54" s="25"/>
      <c r="BW54" s="25"/>
      <c r="BX54" s="25">
        <v>38.003102441628492</v>
      </c>
      <c r="BY54" s="25"/>
      <c r="BZ54" s="25"/>
      <c r="CA54" s="25">
        <v>39.143195514877348</v>
      </c>
      <c r="CB54" s="25"/>
      <c r="CC54" s="25"/>
      <c r="CD54" s="10">
        <f t="shared" si="0"/>
        <v>343.91637934412188</v>
      </c>
      <c r="CE54" s="31" t="s">
        <v>238</v>
      </c>
      <c r="CF54" s="50" t="s">
        <v>95</v>
      </c>
      <c r="CG54" s="49" t="s">
        <v>271</v>
      </c>
      <c r="CH54" s="49" t="s">
        <v>319</v>
      </c>
      <c r="CI54" s="63" t="s">
        <v>320</v>
      </c>
      <c r="CJ54" s="211" t="s">
        <v>321</v>
      </c>
    </row>
    <row r="55" spans="1:92" s="81" customFormat="1" ht="14.25" hidden="1" customHeight="1">
      <c r="A55" s="9" t="s">
        <v>58</v>
      </c>
      <c r="B55" s="28"/>
      <c r="C55" s="50" t="s">
        <v>423</v>
      </c>
      <c r="D55" s="22">
        <v>0.125</v>
      </c>
      <c r="E55" s="9" t="s">
        <v>424</v>
      </c>
      <c r="F55" s="9" t="s">
        <v>425</v>
      </c>
      <c r="G55" s="8" t="s">
        <v>744</v>
      </c>
      <c r="H55" s="9" t="s">
        <v>60</v>
      </c>
      <c r="I55" s="82" t="s">
        <v>61</v>
      </c>
      <c r="J55" s="225">
        <v>0.77</v>
      </c>
      <c r="K55" s="82">
        <v>2018</v>
      </c>
      <c r="L55" s="20">
        <v>43405</v>
      </c>
      <c r="M55" s="20">
        <v>47118</v>
      </c>
      <c r="N55" s="48">
        <v>0.77</v>
      </c>
      <c r="O55" s="44">
        <v>0.8</v>
      </c>
      <c r="P55" s="44">
        <v>0.82</v>
      </c>
      <c r="Q55" s="44">
        <v>0.84</v>
      </c>
      <c r="R55" s="44">
        <v>0.86</v>
      </c>
      <c r="S55" s="44">
        <v>0.88</v>
      </c>
      <c r="T55" s="44">
        <v>0.9</v>
      </c>
      <c r="U55" s="44">
        <v>0.92</v>
      </c>
      <c r="V55" s="44">
        <v>0.94</v>
      </c>
      <c r="W55" s="44">
        <v>0.96</v>
      </c>
      <c r="X55" s="44">
        <v>0.98</v>
      </c>
      <c r="Y55" s="44">
        <v>0.98</v>
      </c>
      <c r="Z55" s="9" t="s">
        <v>605</v>
      </c>
      <c r="AA55" s="70">
        <v>4.3749999999999997E-2</v>
      </c>
      <c r="AB55" s="50" t="s">
        <v>293</v>
      </c>
      <c r="AC55" s="50" t="s">
        <v>383</v>
      </c>
      <c r="AD55" s="50" t="s">
        <v>753</v>
      </c>
      <c r="AE55" s="50" t="s">
        <v>60</v>
      </c>
      <c r="AF55" s="50" t="s">
        <v>61</v>
      </c>
      <c r="AG55" s="32">
        <v>0</v>
      </c>
      <c r="AH55" s="82">
        <v>2017</v>
      </c>
      <c r="AI55" s="13">
        <v>43405</v>
      </c>
      <c r="AJ55" s="13">
        <v>43830</v>
      </c>
      <c r="AK55" s="221">
        <v>0.5</v>
      </c>
      <c r="AL55" s="117">
        <v>1</v>
      </c>
      <c r="AM55" s="221"/>
      <c r="AN55" s="222"/>
      <c r="AO55" s="222"/>
      <c r="AP55" s="222"/>
      <c r="AQ55" s="222"/>
      <c r="AR55" s="222"/>
      <c r="AS55" s="222"/>
      <c r="AT55" s="222"/>
      <c r="AU55" s="222"/>
      <c r="AV55" s="88">
        <v>1</v>
      </c>
      <c r="AW55" s="18">
        <v>108.9</v>
      </c>
      <c r="AX55" s="18">
        <v>108.9</v>
      </c>
      <c r="AY55" s="9" t="s">
        <v>70</v>
      </c>
      <c r="AZ55" s="18">
        <v>154.80000000000001</v>
      </c>
      <c r="BA55" s="18">
        <v>154.80000000000001</v>
      </c>
      <c r="BB55" s="9" t="s">
        <v>70</v>
      </c>
      <c r="BC55" s="175"/>
      <c r="BD55" s="175"/>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10">
        <f t="shared" si="0"/>
        <v>263.70000000000005</v>
      </c>
      <c r="CE55" s="50" t="s">
        <v>62</v>
      </c>
      <c r="CF55" s="31" t="s">
        <v>63</v>
      </c>
      <c r="CG55" s="50" t="s">
        <v>290</v>
      </c>
      <c r="CH55" s="50" t="s">
        <v>550</v>
      </c>
      <c r="CI55" s="49" t="s">
        <v>291</v>
      </c>
      <c r="CJ55" s="50" t="s">
        <v>292</v>
      </c>
      <c r="CL55" s="176"/>
      <c r="CN55" s="177"/>
    </row>
    <row r="56" spans="1:92" s="81" customFormat="1" ht="17.25" hidden="1" customHeight="1">
      <c r="A56" s="9" t="s">
        <v>58</v>
      </c>
      <c r="B56" s="28"/>
      <c r="C56" s="50" t="s">
        <v>423</v>
      </c>
      <c r="D56" s="22"/>
      <c r="E56" s="9" t="s">
        <v>424</v>
      </c>
      <c r="F56" s="9" t="s">
        <v>425</v>
      </c>
      <c r="G56" s="8" t="s">
        <v>744</v>
      </c>
      <c r="H56" s="9" t="s">
        <v>60</v>
      </c>
      <c r="I56" s="82" t="s">
        <v>61</v>
      </c>
      <c r="J56" s="225">
        <v>0.77</v>
      </c>
      <c r="K56" s="82">
        <v>2018</v>
      </c>
      <c r="L56" s="20">
        <v>43405</v>
      </c>
      <c r="M56" s="20">
        <v>47118</v>
      </c>
      <c r="N56" s="48">
        <v>0.77</v>
      </c>
      <c r="O56" s="44">
        <v>0.8</v>
      </c>
      <c r="P56" s="44">
        <v>0.82</v>
      </c>
      <c r="Q56" s="44">
        <v>0.84</v>
      </c>
      <c r="R56" s="44">
        <v>0.86</v>
      </c>
      <c r="S56" s="44">
        <v>0.88</v>
      </c>
      <c r="T56" s="44">
        <v>0.9</v>
      </c>
      <c r="U56" s="44">
        <v>0.92</v>
      </c>
      <c r="V56" s="44">
        <v>0.94</v>
      </c>
      <c r="W56" s="44">
        <v>0.96</v>
      </c>
      <c r="X56" s="44">
        <v>0.98</v>
      </c>
      <c r="Y56" s="44">
        <v>0.98</v>
      </c>
      <c r="Z56" s="9" t="s">
        <v>534</v>
      </c>
      <c r="AA56" s="70">
        <v>0.05</v>
      </c>
      <c r="AB56" s="31" t="s">
        <v>556</v>
      </c>
      <c r="AC56" s="31" t="s">
        <v>557</v>
      </c>
      <c r="AD56" s="50" t="s">
        <v>745</v>
      </c>
      <c r="AE56" s="50" t="s">
        <v>78</v>
      </c>
      <c r="AF56" s="31" t="s">
        <v>61</v>
      </c>
      <c r="AG56" s="32">
        <v>0</v>
      </c>
      <c r="AH56" s="82">
        <v>2017</v>
      </c>
      <c r="AI56" s="13">
        <v>43405</v>
      </c>
      <c r="AJ56" s="13">
        <v>44926</v>
      </c>
      <c r="AK56" s="41">
        <v>56</v>
      </c>
      <c r="AL56" s="41">
        <v>56</v>
      </c>
      <c r="AM56" s="41">
        <v>56</v>
      </c>
      <c r="AN56" s="41">
        <v>56</v>
      </c>
      <c r="AO56" s="41">
        <v>56</v>
      </c>
      <c r="AP56" s="222"/>
      <c r="AQ56" s="222"/>
      <c r="AR56" s="222"/>
      <c r="AS56" s="222"/>
      <c r="AT56" s="222"/>
      <c r="AU56" s="222"/>
      <c r="AV56" s="41">
        <v>56</v>
      </c>
      <c r="AW56" s="18">
        <v>55.14</v>
      </c>
      <c r="AX56" s="18">
        <f>+AW56</f>
        <v>55.14</v>
      </c>
      <c r="AY56" s="8" t="s">
        <v>261</v>
      </c>
      <c r="AZ56" s="18">
        <v>35.14</v>
      </c>
      <c r="BA56" s="18">
        <f>+AZ56</f>
        <v>35.14</v>
      </c>
      <c r="BB56" s="8" t="s">
        <v>261</v>
      </c>
      <c r="BC56" s="18">
        <v>35.14</v>
      </c>
      <c r="BD56" s="18">
        <f>+BC56</f>
        <v>35.14</v>
      </c>
      <c r="BE56" s="9" t="s">
        <v>261</v>
      </c>
      <c r="BF56" s="18">
        <v>35.14</v>
      </c>
      <c r="BG56" s="18"/>
      <c r="BH56" s="9"/>
      <c r="BI56" s="18">
        <v>35.14</v>
      </c>
      <c r="BJ56" s="18"/>
      <c r="BK56" s="9"/>
      <c r="BL56" s="9"/>
      <c r="BM56" s="9"/>
      <c r="BN56" s="9"/>
      <c r="BO56" s="9"/>
      <c r="BP56" s="9"/>
      <c r="BQ56" s="9"/>
      <c r="BR56" s="9"/>
      <c r="BS56" s="9"/>
      <c r="BT56" s="9"/>
      <c r="BU56" s="9"/>
      <c r="BV56" s="9"/>
      <c r="BW56" s="9"/>
      <c r="BX56" s="9"/>
      <c r="BY56" s="9"/>
      <c r="BZ56" s="9"/>
      <c r="CA56" s="9"/>
      <c r="CB56" s="9"/>
      <c r="CC56" s="9"/>
      <c r="CD56" s="10">
        <f t="shared" si="0"/>
        <v>195.7</v>
      </c>
      <c r="CE56" s="50" t="s">
        <v>62</v>
      </c>
      <c r="CF56" s="31" t="s">
        <v>63</v>
      </c>
      <c r="CG56" s="50" t="s">
        <v>79</v>
      </c>
      <c r="CH56" s="31" t="s">
        <v>302</v>
      </c>
      <c r="CI56" s="31" t="s">
        <v>303</v>
      </c>
      <c r="CJ56" s="210" t="s">
        <v>304</v>
      </c>
      <c r="CN56" s="178"/>
    </row>
    <row r="57" spans="1:92" s="81" customFormat="1" ht="17.25" hidden="1" customHeight="1">
      <c r="A57" s="9" t="s">
        <v>58</v>
      </c>
      <c r="B57" s="28"/>
      <c r="C57" s="50" t="s">
        <v>423</v>
      </c>
      <c r="D57" s="22"/>
      <c r="E57" s="9" t="s">
        <v>424</v>
      </c>
      <c r="F57" s="9" t="s">
        <v>425</v>
      </c>
      <c r="G57" s="8" t="s">
        <v>744</v>
      </c>
      <c r="H57" s="9" t="s">
        <v>60</v>
      </c>
      <c r="I57" s="82" t="s">
        <v>61</v>
      </c>
      <c r="J57" s="225">
        <v>0.77</v>
      </c>
      <c r="K57" s="82">
        <v>2018</v>
      </c>
      <c r="L57" s="20">
        <v>43405</v>
      </c>
      <c r="M57" s="20">
        <v>47118</v>
      </c>
      <c r="N57" s="48">
        <v>0.77</v>
      </c>
      <c r="O57" s="44">
        <v>0.8</v>
      </c>
      <c r="P57" s="44">
        <v>0.82</v>
      </c>
      <c r="Q57" s="44">
        <v>0.84</v>
      </c>
      <c r="R57" s="44">
        <v>0.86</v>
      </c>
      <c r="S57" s="44">
        <v>0.88</v>
      </c>
      <c r="T57" s="44">
        <v>0.9</v>
      </c>
      <c r="U57" s="44">
        <v>0.92</v>
      </c>
      <c r="V57" s="44">
        <v>0.94</v>
      </c>
      <c r="W57" s="44">
        <v>0.96</v>
      </c>
      <c r="X57" s="44">
        <v>0.98</v>
      </c>
      <c r="Y57" s="44">
        <v>0.98</v>
      </c>
      <c r="Z57" s="9" t="s">
        <v>428</v>
      </c>
      <c r="AA57" s="70">
        <v>1.5625E-2</v>
      </c>
      <c r="AB57" s="50" t="s">
        <v>718</v>
      </c>
      <c r="AC57" s="50" t="s">
        <v>719</v>
      </c>
      <c r="AD57" s="50" t="s">
        <v>753</v>
      </c>
      <c r="AE57" s="50" t="s">
        <v>78</v>
      </c>
      <c r="AF57" s="31" t="s">
        <v>61</v>
      </c>
      <c r="AG57" s="17">
        <v>1</v>
      </c>
      <c r="AH57" s="82">
        <v>2017</v>
      </c>
      <c r="AI57" s="13">
        <v>43405</v>
      </c>
      <c r="AJ57" s="13">
        <v>47118</v>
      </c>
      <c r="AK57" s="73">
        <v>1</v>
      </c>
      <c r="AL57" s="73">
        <v>1</v>
      </c>
      <c r="AM57" s="73">
        <v>1</v>
      </c>
      <c r="AN57" s="73">
        <v>1</v>
      </c>
      <c r="AO57" s="73">
        <v>1</v>
      </c>
      <c r="AP57" s="73">
        <v>1</v>
      </c>
      <c r="AQ57" s="73">
        <v>1</v>
      </c>
      <c r="AR57" s="73">
        <v>1</v>
      </c>
      <c r="AS57" s="73">
        <v>1</v>
      </c>
      <c r="AT57" s="73">
        <v>1</v>
      </c>
      <c r="AU57" s="73">
        <v>1</v>
      </c>
      <c r="AV57" s="74">
        <f>+AU57</f>
        <v>1</v>
      </c>
      <c r="AW57" s="45">
        <v>10000</v>
      </c>
      <c r="AX57" s="45">
        <v>10000</v>
      </c>
      <c r="AY57" s="46" t="s">
        <v>243</v>
      </c>
      <c r="AZ57" s="47">
        <v>12480</v>
      </c>
      <c r="BA57" s="47">
        <f>+AZ57</f>
        <v>12480</v>
      </c>
      <c r="BB57" s="46" t="s">
        <v>243</v>
      </c>
      <c r="BC57" s="47">
        <v>13104</v>
      </c>
      <c r="BD57" s="47"/>
      <c r="BE57" s="46" t="s">
        <v>243</v>
      </c>
      <c r="BF57" s="47">
        <v>13759.2</v>
      </c>
      <c r="BG57" s="83"/>
      <c r="BH57" s="46"/>
      <c r="BI57" s="47">
        <v>14447.160000000002</v>
      </c>
      <c r="BJ57" s="83"/>
      <c r="BK57" s="46"/>
      <c r="BL57" s="47">
        <v>15169.518000000002</v>
      </c>
      <c r="BM57" s="83"/>
      <c r="BN57" s="46"/>
      <c r="BO57" s="47">
        <v>15927.993900000003</v>
      </c>
      <c r="BP57" s="83"/>
      <c r="BQ57" s="46"/>
      <c r="BR57" s="47">
        <v>16724.393595000005</v>
      </c>
      <c r="BS57" s="83"/>
      <c r="BT57" s="46"/>
      <c r="BU57" s="47">
        <v>17560.613274750005</v>
      </c>
      <c r="BV57" s="83"/>
      <c r="BW57" s="46"/>
      <c r="BX57" s="47">
        <v>18438.643938487505</v>
      </c>
      <c r="BY57" s="83"/>
      <c r="BZ57" s="46"/>
      <c r="CA57" s="47">
        <v>19360.57613541188</v>
      </c>
      <c r="CB57" s="83"/>
      <c r="CC57" s="46"/>
      <c r="CD57" s="10">
        <f t="shared" si="0"/>
        <v>166972.09884364941</v>
      </c>
      <c r="CE57" s="50" t="s">
        <v>161</v>
      </c>
      <c r="CF57" s="31" t="s">
        <v>94</v>
      </c>
      <c r="CG57" s="31" t="s">
        <v>244</v>
      </c>
      <c r="CH57" s="31" t="s">
        <v>245</v>
      </c>
      <c r="CI57" s="31" t="s">
        <v>246</v>
      </c>
      <c r="CJ57" s="210" t="s">
        <v>247</v>
      </c>
    </row>
    <row r="58" spans="1:92" ht="16.5" hidden="1" customHeight="1">
      <c r="A58" s="9" t="s">
        <v>58</v>
      </c>
      <c r="B58" s="28"/>
      <c r="C58" s="50" t="s">
        <v>423</v>
      </c>
      <c r="D58" s="22"/>
      <c r="E58" s="9" t="s">
        <v>424</v>
      </c>
      <c r="F58" s="9" t="s">
        <v>425</v>
      </c>
      <c r="G58" s="8" t="s">
        <v>744</v>
      </c>
      <c r="H58" s="9" t="s">
        <v>60</v>
      </c>
      <c r="I58" s="82" t="s">
        <v>61</v>
      </c>
      <c r="J58" s="225">
        <v>0.77</v>
      </c>
      <c r="K58" s="82">
        <v>2018</v>
      </c>
      <c r="L58" s="20">
        <v>43405</v>
      </c>
      <c r="M58" s="20">
        <v>47118</v>
      </c>
      <c r="N58" s="48">
        <v>0.77</v>
      </c>
      <c r="O58" s="44">
        <v>0.8</v>
      </c>
      <c r="P58" s="44">
        <v>0.82</v>
      </c>
      <c r="Q58" s="44">
        <v>0.84</v>
      </c>
      <c r="R58" s="44">
        <v>0.86</v>
      </c>
      <c r="S58" s="44">
        <v>0.88</v>
      </c>
      <c r="T58" s="44">
        <v>0.9</v>
      </c>
      <c r="U58" s="44">
        <v>0.92</v>
      </c>
      <c r="V58" s="44">
        <v>0.94</v>
      </c>
      <c r="W58" s="44">
        <v>0.96</v>
      </c>
      <c r="X58" s="44">
        <v>0.98</v>
      </c>
      <c r="Y58" s="44">
        <v>0.98</v>
      </c>
      <c r="Z58" s="8" t="s">
        <v>586</v>
      </c>
      <c r="AA58" s="70">
        <v>1.5625E-2</v>
      </c>
      <c r="AB58" s="50" t="s">
        <v>726</v>
      </c>
      <c r="AC58" s="31" t="s">
        <v>727</v>
      </c>
      <c r="AD58" s="50" t="s">
        <v>753</v>
      </c>
      <c r="AE58" s="31" t="s">
        <v>78</v>
      </c>
      <c r="AF58" s="31" t="s">
        <v>61</v>
      </c>
      <c r="AG58" s="74">
        <v>0.56000000000000005</v>
      </c>
      <c r="AH58" s="32">
        <v>2018</v>
      </c>
      <c r="AI58" s="13">
        <v>43466</v>
      </c>
      <c r="AJ58" s="13">
        <v>44348</v>
      </c>
      <c r="AK58" s="17"/>
      <c r="AL58" s="17">
        <v>1</v>
      </c>
      <c r="AM58" s="17">
        <v>1</v>
      </c>
      <c r="AN58" s="17">
        <v>1</v>
      </c>
      <c r="AO58" s="17"/>
      <c r="AP58" s="17"/>
      <c r="AQ58" s="17"/>
      <c r="AR58" s="17"/>
      <c r="AS58" s="17"/>
      <c r="AT58" s="17"/>
      <c r="AU58" s="17"/>
      <c r="AV58" s="17">
        <v>1</v>
      </c>
      <c r="AW58" s="10"/>
      <c r="AX58" s="10"/>
      <c r="AY58" s="12"/>
      <c r="AZ58" s="10">
        <v>122</v>
      </c>
      <c r="BA58" s="10">
        <v>122</v>
      </c>
      <c r="BB58" s="12" t="s">
        <v>70</v>
      </c>
      <c r="BC58" s="10">
        <v>128</v>
      </c>
      <c r="BD58" s="10">
        <v>128</v>
      </c>
      <c r="BE58" s="12" t="s">
        <v>70</v>
      </c>
      <c r="BF58" s="10">
        <v>134</v>
      </c>
      <c r="BG58" s="10"/>
      <c r="BH58" s="12"/>
      <c r="BI58" s="10"/>
      <c r="BJ58" s="10"/>
      <c r="BK58" s="12"/>
      <c r="BL58" s="10"/>
      <c r="BM58" s="10"/>
      <c r="BN58" s="12"/>
      <c r="BO58" s="10"/>
      <c r="BP58" s="10"/>
      <c r="BQ58" s="12"/>
      <c r="BR58" s="10"/>
      <c r="BS58" s="10"/>
      <c r="BT58" s="12"/>
      <c r="BU58" s="10"/>
      <c r="BV58" s="10"/>
      <c r="BW58" s="12"/>
      <c r="BX58" s="10"/>
      <c r="BY58" s="10"/>
      <c r="BZ58" s="12"/>
      <c r="CA58" s="10"/>
      <c r="CB58" s="10"/>
      <c r="CC58" s="12"/>
      <c r="CD58" s="10">
        <f t="shared" si="0"/>
        <v>384</v>
      </c>
      <c r="CE58" s="31" t="s">
        <v>62</v>
      </c>
      <c r="CF58" s="31" t="s">
        <v>63</v>
      </c>
      <c r="CG58" s="63" t="s">
        <v>74</v>
      </c>
      <c r="CH58" s="60" t="s">
        <v>75</v>
      </c>
      <c r="CI58" s="60" t="s">
        <v>76</v>
      </c>
      <c r="CJ58" s="210" t="s">
        <v>77</v>
      </c>
    </row>
    <row r="59" spans="1:92" s="81" customFormat="1" ht="17.25" hidden="1" customHeight="1">
      <c r="A59" s="122" t="s">
        <v>96</v>
      </c>
      <c r="B59" s="121">
        <v>0.25</v>
      </c>
      <c r="C59" s="122" t="s">
        <v>512</v>
      </c>
      <c r="D59" s="123">
        <v>0.125</v>
      </c>
      <c r="E59" s="122" t="s">
        <v>513</v>
      </c>
      <c r="F59" s="124" t="s">
        <v>511</v>
      </c>
      <c r="G59" s="125" t="s">
        <v>746</v>
      </c>
      <c r="H59" s="122" t="s">
        <v>60</v>
      </c>
      <c r="I59" s="132" t="s">
        <v>61</v>
      </c>
      <c r="J59" s="132">
        <v>65</v>
      </c>
      <c r="K59" s="132">
        <v>2017</v>
      </c>
      <c r="L59" s="126">
        <v>43405</v>
      </c>
      <c r="M59" s="126">
        <v>47118</v>
      </c>
      <c r="N59" s="122"/>
      <c r="O59" s="122">
        <v>67</v>
      </c>
      <c r="P59" s="122"/>
      <c r="Q59" s="122">
        <v>69</v>
      </c>
      <c r="R59" s="122"/>
      <c r="S59" s="122">
        <v>71</v>
      </c>
      <c r="T59" s="122"/>
      <c r="U59" s="122">
        <v>73</v>
      </c>
      <c r="V59" s="122"/>
      <c r="W59" s="122">
        <v>75</v>
      </c>
      <c r="X59" s="127"/>
      <c r="Y59" s="127">
        <v>75</v>
      </c>
      <c r="Z59" s="122" t="s">
        <v>608</v>
      </c>
      <c r="AA59" s="128">
        <v>1.0937499999999999E-2</v>
      </c>
      <c r="AB59" s="129" t="s">
        <v>611</v>
      </c>
      <c r="AC59" s="129" t="s">
        <v>612</v>
      </c>
      <c r="AD59" s="50" t="s">
        <v>753</v>
      </c>
      <c r="AE59" s="130" t="s">
        <v>69</v>
      </c>
      <c r="AF59" s="129" t="s">
        <v>92</v>
      </c>
      <c r="AG59" s="131">
        <v>0</v>
      </c>
      <c r="AH59" s="132">
        <v>2017</v>
      </c>
      <c r="AI59" s="133">
        <v>43405</v>
      </c>
      <c r="AJ59" s="133">
        <v>44926</v>
      </c>
      <c r="AK59" s="179">
        <v>1000</v>
      </c>
      <c r="AL59" s="179">
        <v>1000</v>
      </c>
      <c r="AM59" s="179">
        <v>500</v>
      </c>
      <c r="AN59" s="179">
        <v>500</v>
      </c>
      <c r="AO59" s="179">
        <v>1000</v>
      </c>
      <c r="AP59" s="139"/>
      <c r="AQ59" s="132"/>
      <c r="AR59" s="132"/>
      <c r="AS59" s="132"/>
      <c r="AT59" s="132"/>
      <c r="AU59" s="132"/>
      <c r="AV59" s="179">
        <v>4000</v>
      </c>
      <c r="AW59" s="134">
        <v>268</v>
      </c>
      <c r="AX59" s="134">
        <v>268</v>
      </c>
      <c r="AY59" s="122" t="s">
        <v>422</v>
      </c>
      <c r="AZ59" s="180">
        <v>100</v>
      </c>
      <c r="BA59" s="134">
        <v>100</v>
      </c>
      <c r="BB59" s="125" t="s">
        <v>422</v>
      </c>
      <c r="BC59" s="134">
        <v>100</v>
      </c>
      <c r="BD59" s="134">
        <v>0</v>
      </c>
      <c r="BE59" s="125" t="s">
        <v>422</v>
      </c>
      <c r="BF59" s="180">
        <v>100</v>
      </c>
      <c r="BG59" s="134"/>
      <c r="BH59" s="125"/>
      <c r="BI59" s="180">
        <v>50</v>
      </c>
      <c r="BJ59" s="134"/>
      <c r="BK59" s="125"/>
      <c r="BL59" s="122"/>
      <c r="BM59" s="122"/>
      <c r="BN59" s="122"/>
      <c r="BO59" s="122"/>
      <c r="BP59" s="122"/>
      <c r="BQ59" s="122"/>
      <c r="BR59" s="122"/>
      <c r="BS59" s="122"/>
      <c r="BT59" s="122"/>
      <c r="BU59" s="122"/>
      <c r="BV59" s="122"/>
      <c r="BW59" s="122"/>
      <c r="BX59" s="122"/>
      <c r="BY59" s="122"/>
      <c r="BZ59" s="122"/>
      <c r="CA59" s="122"/>
      <c r="CB59" s="122"/>
      <c r="CC59" s="122"/>
      <c r="CD59" s="10">
        <f t="shared" si="0"/>
        <v>618</v>
      </c>
      <c r="CE59" s="129" t="s">
        <v>62</v>
      </c>
      <c r="CF59" s="130" t="s">
        <v>63</v>
      </c>
      <c r="CG59" s="156" t="s">
        <v>79</v>
      </c>
      <c r="CH59" s="130" t="s">
        <v>302</v>
      </c>
      <c r="CI59" s="130" t="s">
        <v>303</v>
      </c>
      <c r="CJ59" s="213" t="s">
        <v>304</v>
      </c>
      <c r="CN59" s="80"/>
    </row>
    <row r="60" spans="1:92" s="81" customFormat="1" ht="17.25" hidden="1" customHeight="1">
      <c r="A60" s="122" t="s">
        <v>96</v>
      </c>
      <c r="B60" s="121"/>
      <c r="C60" s="122" t="s">
        <v>512</v>
      </c>
      <c r="D60" s="123"/>
      <c r="E60" s="122" t="s">
        <v>513</v>
      </c>
      <c r="F60" s="124" t="s">
        <v>565</v>
      </c>
      <c r="G60" s="125" t="s">
        <v>746</v>
      </c>
      <c r="H60" s="122" t="s">
        <v>60</v>
      </c>
      <c r="I60" s="132" t="s">
        <v>61</v>
      </c>
      <c r="J60" s="132">
        <v>65</v>
      </c>
      <c r="K60" s="132">
        <v>2017</v>
      </c>
      <c r="L60" s="126">
        <v>43405</v>
      </c>
      <c r="M60" s="126">
        <v>47118</v>
      </c>
      <c r="N60" s="122"/>
      <c r="O60" s="122">
        <v>67</v>
      </c>
      <c r="P60" s="122"/>
      <c r="Q60" s="122">
        <v>69</v>
      </c>
      <c r="R60" s="122"/>
      <c r="S60" s="122">
        <v>71</v>
      </c>
      <c r="T60" s="122"/>
      <c r="U60" s="122">
        <v>73</v>
      </c>
      <c r="V60" s="122"/>
      <c r="W60" s="122">
        <v>75</v>
      </c>
      <c r="X60" s="127"/>
      <c r="Y60" s="127">
        <v>75</v>
      </c>
      <c r="Z60" s="122" t="s">
        <v>600</v>
      </c>
      <c r="AA60" s="128">
        <v>1.0937499999999999E-2</v>
      </c>
      <c r="AB60" s="259" t="s">
        <v>716</v>
      </c>
      <c r="AC60" s="129" t="s">
        <v>676</v>
      </c>
      <c r="AD60" s="50" t="s">
        <v>753</v>
      </c>
      <c r="AE60" s="129" t="s">
        <v>78</v>
      </c>
      <c r="AF60" s="129" t="s">
        <v>61</v>
      </c>
      <c r="AG60" s="260">
        <v>0</v>
      </c>
      <c r="AH60" s="132">
        <v>2017</v>
      </c>
      <c r="AI60" s="133">
        <v>43466</v>
      </c>
      <c r="AJ60" s="133">
        <v>47118</v>
      </c>
      <c r="AK60" s="228"/>
      <c r="AL60" s="261">
        <v>1</v>
      </c>
      <c r="AM60" s="229">
        <v>1</v>
      </c>
      <c r="AN60" s="229">
        <v>1</v>
      </c>
      <c r="AO60" s="229">
        <v>1</v>
      </c>
      <c r="AP60" s="229">
        <v>1</v>
      </c>
      <c r="AQ60" s="229">
        <v>1</v>
      </c>
      <c r="AR60" s="229">
        <v>1</v>
      </c>
      <c r="AS60" s="229">
        <v>1</v>
      </c>
      <c r="AT60" s="229">
        <v>1</v>
      </c>
      <c r="AU60" s="229">
        <v>1</v>
      </c>
      <c r="AV60" s="136">
        <v>1</v>
      </c>
      <c r="AW60" s="134"/>
      <c r="AX60" s="134"/>
      <c r="AY60" s="122"/>
      <c r="AZ60" s="134">
        <v>441.613</v>
      </c>
      <c r="BA60" s="134">
        <v>442</v>
      </c>
      <c r="BB60" s="122"/>
      <c r="BC60" s="262">
        <v>458.86128000000002</v>
      </c>
      <c r="BD60" s="262"/>
      <c r="BE60" s="263"/>
      <c r="BF60" s="262">
        <v>472.62711840000003</v>
      </c>
      <c r="BG60" s="263"/>
      <c r="BH60" s="263"/>
      <c r="BI60" s="262">
        <v>486.80593195200004</v>
      </c>
      <c r="BJ60" s="263"/>
      <c r="BK60" s="263"/>
      <c r="BL60" s="262">
        <v>501.4101099105601</v>
      </c>
      <c r="BM60" s="263"/>
      <c r="BN60" s="263"/>
      <c r="BO60" s="262">
        <v>516.45241320787682</v>
      </c>
      <c r="BP60" s="263"/>
      <c r="BQ60" s="263"/>
      <c r="BR60" s="262">
        <v>531.94598560411328</v>
      </c>
      <c r="BS60" s="263"/>
      <c r="BT60" s="263"/>
      <c r="BU60" s="262">
        <v>547.90436517223657</v>
      </c>
      <c r="BV60" s="135"/>
      <c r="BW60" s="263"/>
      <c r="BX60" s="262">
        <v>564.34149612740373</v>
      </c>
      <c r="BY60" s="263"/>
      <c r="BZ60" s="135"/>
      <c r="CA60" s="262">
        <v>576.20480003038426</v>
      </c>
      <c r="CB60" s="263"/>
      <c r="CC60" s="263"/>
      <c r="CD60" s="10">
        <f t="shared" si="0"/>
        <v>5098.1665004045744</v>
      </c>
      <c r="CE60" s="129" t="s">
        <v>374</v>
      </c>
      <c r="CF60" s="129" t="s">
        <v>104</v>
      </c>
      <c r="CG60" s="156" t="s">
        <v>402</v>
      </c>
      <c r="CH60" s="129" t="s">
        <v>105</v>
      </c>
      <c r="CI60" s="129" t="s">
        <v>106</v>
      </c>
      <c r="CJ60" s="129" t="s">
        <v>107</v>
      </c>
    </row>
    <row r="61" spans="1:92" s="81" customFormat="1" ht="17.25" hidden="1" customHeight="1">
      <c r="A61" s="122" t="s">
        <v>96</v>
      </c>
      <c r="B61" s="121"/>
      <c r="C61" s="122" t="s">
        <v>512</v>
      </c>
      <c r="D61" s="123"/>
      <c r="E61" s="122" t="s">
        <v>513</v>
      </c>
      <c r="F61" s="124" t="s">
        <v>566</v>
      </c>
      <c r="G61" s="125" t="s">
        <v>746</v>
      </c>
      <c r="H61" s="122" t="s">
        <v>60</v>
      </c>
      <c r="I61" s="132" t="s">
        <v>61</v>
      </c>
      <c r="J61" s="132">
        <v>65</v>
      </c>
      <c r="K61" s="132">
        <v>2017</v>
      </c>
      <c r="L61" s="126">
        <v>43405</v>
      </c>
      <c r="M61" s="126">
        <v>47118</v>
      </c>
      <c r="N61" s="122"/>
      <c r="O61" s="122">
        <v>67</v>
      </c>
      <c r="P61" s="122"/>
      <c r="Q61" s="122">
        <v>69</v>
      </c>
      <c r="R61" s="122"/>
      <c r="S61" s="122">
        <v>71</v>
      </c>
      <c r="T61" s="122"/>
      <c r="U61" s="122">
        <v>73</v>
      </c>
      <c r="V61" s="122"/>
      <c r="W61" s="122">
        <v>75</v>
      </c>
      <c r="X61" s="127"/>
      <c r="Y61" s="127">
        <v>75</v>
      </c>
      <c r="Z61" s="122" t="s">
        <v>416</v>
      </c>
      <c r="AA61" s="128">
        <v>1.0937499999999999E-2</v>
      </c>
      <c r="AB61" s="129" t="s">
        <v>294</v>
      </c>
      <c r="AC61" s="129" t="s">
        <v>384</v>
      </c>
      <c r="AD61" s="129" t="s">
        <v>745</v>
      </c>
      <c r="AE61" s="129" t="s">
        <v>60</v>
      </c>
      <c r="AF61" s="129" t="s">
        <v>61</v>
      </c>
      <c r="AG61" s="131">
        <v>0</v>
      </c>
      <c r="AH61" s="132">
        <v>2017</v>
      </c>
      <c r="AI61" s="133">
        <v>43466</v>
      </c>
      <c r="AJ61" s="133">
        <v>44561</v>
      </c>
      <c r="AK61" s="228"/>
      <c r="AL61" s="137">
        <v>0.3</v>
      </c>
      <c r="AM61" s="230">
        <v>0.7</v>
      </c>
      <c r="AN61" s="137">
        <v>1</v>
      </c>
      <c r="AO61" s="132"/>
      <c r="AP61" s="132"/>
      <c r="AQ61" s="132"/>
      <c r="AR61" s="132"/>
      <c r="AS61" s="132"/>
      <c r="AT61" s="132"/>
      <c r="AU61" s="132"/>
      <c r="AV61" s="137">
        <v>1</v>
      </c>
      <c r="AW61" s="134">
        <v>0</v>
      </c>
      <c r="AX61" s="134">
        <v>0</v>
      </c>
      <c r="AY61" s="122"/>
      <c r="AZ61" s="134">
        <v>50.14</v>
      </c>
      <c r="BA61" s="134">
        <f>+AZ61</f>
        <v>50.14</v>
      </c>
      <c r="BB61" s="122" t="s">
        <v>261</v>
      </c>
      <c r="BC61" s="138">
        <v>35.280560000000001</v>
      </c>
      <c r="BD61" s="138">
        <v>35.280560000000001</v>
      </c>
      <c r="BE61" s="122" t="s">
        <v>261</v>
      </c>
      <c r="BF61" s="138">
        <v>35.421682240000003</v>
      </c>
      <c r="BG61" s="138"/>
      <c r="BH61" s="125"/>
      <c r="BI61" s="122"/>
      <c r="BJ61" s="122"/>
      <c r="BK61" s="122"/>
      <c r="BL61" s="122"/>
      <c r="BM61" s="122"/>
      <c r="BN61" s="122"/>
      <c r="BO61" s="122"/>
      <c r="BP61" s="122"/>
      <c r="BQ61" s="122"/>
      <c r="BR61" s="122"/>
      <c r="BS61" s="122"/>
      <c r="BT61" s="122"/>
      <c r="BU61" s="122"/>
      <c r="BV61" s="122"/>
      <c r="BW61" s="122"/>
      <c r="BX61" s="122"/>
      <c r="BY61" s="122"/>
      <c r="BZ61" s="122"/>
      <c r="CA61" s="122"/>
      <c r="CB61" s="122"/>
      <c r="CC61" s="122"/>
      <c r="CD61" s="10">
        <f t="shared" si="0"/>
        <v>120.84224223999999</v>
      </c>
      <c r="CE61" s="129" t="s">
        <v>62</v>
      </c>
      <c r="CF61" s="130" t="s">
        <v>63</v>
      </c>
      <c r="CG61" s="129" t="s">
        <v>79</v>
      </c>
      <c r="CH61" s="130" t="s">
        <v>302</v>
      </c>
      <c r="CI61" s="130" t="s">
        <v>303</v>
      </c>
      <c r="CJ61" s="213" t="s">
        <v>304</v>
      </c>
      <c r="CN61" s="80"/>
    </row>
    <row r="62" spans="1:92" s="81" customFormat="1" ht="17.25" hidden="1" customHeight="1">
      <c r="A62" s="122" t="s">
        <v>96</v>
      </c>
      <c r="B62" s="121"/>
      <c r="C62" s="122" t="s">
        <v>512</v>
      </c>
      <c r="D62" s="123"/>
      <c r="E62" s="122" t="s">
        <v>513</v>
      </c>
      <c r="F62" s="124" t="s">
        <v>567</v>
      </c>
      <c r="G62" s="125" t="s">
        <v>746</v>
      </c>
      <c r="H62" s="122" t="s">
        <v>60</v>
      </c>
      <c r="I62" s="132" t="s">
        <v>61</v>
      </c>
      <c r="J62" s="132">
        <v>65</v>
      </c>
      <c r="K62" s="132">
        <v>2017</v>
      </c>
      <c r="L62" s="126">
        <v>43405</v>
      </c>
      <c r="M62" s="126">
        <v>47118</v>
      </c>
      <c r="N62" s="122"/>
      <c r="O62" s="122">
        <v>67</v>
      </c>
      <c r="P62" s="122"/>
      <c r="Q62" s="122">
        <v>69</v>
      </c>
      <c r="R62" s="122"/>
      <c r="S62" s="122">
        <v>71</v>
      </c>
      <c r="T62" s="122"/>
      <c r="U62" s="122">
        <v>73</v>
      </c>
      <c r="V62" s="122"/>
      <c r="W62" s="122">
        <v>75</v>
      </c>
      <c r="X62" s="127"/>
      <c r="Y62" s="127">
        <v>75</v>
      </c>
      <c r="Z62" s="122" t="s">
        <v>417</v>
      </c>
      <c r="AA62" s="128">
        <v>7.8125E-3</v>
      </c>
      <c r="AB62" s="129" t="s">
        <v>353</v>
      </c>
      <c r="AC62" s="129" t="s">
        <v>199</v>
      </c>
      <c r="AD62" s="129" t="s">
        <v>745</v>
      </c>
      <c r="AE62" s="129" t="s">
        <v>69</v>
      </c>
      <c r="AF62" s="129" t="s">
        <v>61</v>
      </c>
      <c r="AG62" s="139">
        <v>0</v>
      </c>
      <c r="AH62" s="139">
        <v>2017</v>
      </c>
      <c r="AI62" s="181">
        <v>43405</v>
      </c>
      <c r="AJ62" s="133">
        <v>44926</v>
      </c>
      <c r="AK62" s="146">
        <v>1</v>
      </c>
      <c r="AL62" s="233">
        <v>1</v>
      </c>
      <c r="AM62" s="233">
        <v>1</v>
      </c>
      <c r="AN62" s="233">
        <v>1</v>
      </c>
      <c r="AO62" s="233">
        <v>1</v>
      </c>
      <c r="AP62" s="231"/>
      <c r="AQ62" s="231"/>
      <c r="AR62" s="231"/>
      <c r="AS62" s="231"/>
      <c r="AT62" s="231"/>
      <c r="AU62" s="231"/>
      <c r="AV62" s="141">
        <v>5</v>
      </c>
      <c r="AW62" s="134">
        <v>89.5</v>
      </c>
      <c r="AX62" s="134">
        <v>89.5</v>
      </c>
      <c r="AY62" s="122" t="s">
        <v>70</v>
      </c>
      <c r="AZ62" s="134">
        <v>89.5</v>
      </c>
      <c r="BA62" s="134">
        <v>89.5</v>
      </c>
      <c r="BB62" s="122" t="s">
        <v>70</v>
      </c>
      <c r="BC62" s="134">
        <v>89.5</v>
      </c>
      <c r="BD62" s="122"/>
      <c r="BE62" s="122" t="s">
        <v>70</v>
      </c>
      <c r="BF62" s="134">
        <v>89.5</v>
      </c>
      <c r="BG62" s="122"/>
      <c r="BH62" s="122"/>
      <c r="BI62" s="134">
        <v>89.5</v>
      </c>
      <c r="BJ62" s="122"/>
      <c r="BK62" s="122"/>
      <c r="BL62" s="182"/>
      <c r="BM62" s="124"/>
      <c r="BN62" s="124"/>
      <c r="BO62" s="182"/>
      <c r="BP62" s="124"/>
      <c r="BQ62" s="124"/>
      <c r="BR62" s="182"/>
      <c r="BS62" s="124"/>
      <c r="BT62" s="124"/>
      <c r="BU62" s="182"/>
      <c r="BV62" s="124"/>
      <c r="BW62" s="124"/>
      <c r="BX62" s="182"/>
      <c r="BY62" s="124"/>
      <c r="BZ62" s="124"/>
      <c r="CA62" s="182"/>
      <c r="CB62" s="124"/>
      <c r="CC62" s="124"/>
      <c r="CD62" s="10">
        <f t="shared" si="0"/>
        <v>447.5</v>
      </c>
      <c r="CE62" s="129" t="s">
        <v>62</v>
      </c>
      <c r="CF62" s="129" t="s">
        <v>63</v>
      </c>
      <c r="CG62" s="129" t="s">
        <v>79</v>
      </c>
      <c r="CH62" s="130" t="s">
        <v>302</v>
      </c>
      <c r="CI62" s="130" t="s">
        <v>303</v>
      </c>
      <c r="CJ62" s="213" t="s">
        <v>304</v>
      </c>
      <c r="CN62" s="80"/>
    </row>
    <row r="63" spans="1:92" s="81" customFormat="1" ht="17.25" hidden="1" customHeight="1">
      <c r="A63" s="122" t="s">
        <v>96</v>
      </c>
      <c r="B63" s="121"/>
      <c r="C63" s="122" t="s">
        <v>512</v>
      </c>
      <c r="D63" s="123"/>
      <c r="E63" s="122" t="s">
        <v>513</v>
      </c>
      <c r="F63" s="124" t="s">
        <v>568</v>
      </c>
      <c r="G63" s="125" t="s">
        <v>746</v>
      </c>
      <c r="H63" s="122" t="s">
        <v>60</v>
      </c>
      <c r="I63" s="132" t="s">
        <v>61</v>
      </c>
      <c r="J63" s="132">
        <v>65</v>
      </c>
      <c r="K63" s="132">
        <v>2017</v>
      </c>
      <c r="L63" s="126">
        <v>43405</v>
      </c>
      <c r="M63" s="126">
        <v>47118</v>
      </c>
      <c r="N63" s="122"/>
      <c r="O63" s="122">
        <v>67</v>
      </c>
      <c r="P63" s="122"/>
      <c r="Q63" s="122">
        <v>69</v>
      </c>
      <c r="R63" s="122"/>
      <c r="S63" s="122">
        <v>71</v>
      </c>
      <c r="T63" s="122"/>
      <c r="U63" s="122">
        <v>73</v>
      </c>
      <c r="V63" s="122"/>
      <c r="W63" s="122">
        <v>75</v>
      </c>
      <c r="X63" s="127"/>
      <c r="Y63" s="127">
        <v>75</v>
      </c>
      <c r="Z63" s="122" t="s">
        <v>401</v>
      </c>
      <c r="AA63" s="128">
        <v>1.0937499999999999E-2</v>
      </c>
      <c r="AB63" s="129" t="s">
        <v>358</v>
      </c>
      <c r="AC63" s="129" t="s">
        <v>229</v>
      </c>
      <c r="AD63" s="129" t="s">
        <v>753</v>
      </c>
      <c r="AE63" s="129" t="s">
        <v>69</v>
      </c>
      <c r="AF63" s="130" t="s">
        <v>61</v>
      </c>
      <c r="AG63" s="139">
        <v>0</v>
      </c>
      <c r="AH63" s="139">
        <v>2017</v>
      </c>
      <c r="AI63" s="133">
        <v>43405</v>
      </c>
      <c r="AJ63" s="133">
        <v>47118</v>
      </c>
      <c r="AK63" s="132">
        <v>5000</v>
      </c>
      <c r="AL63" s="132">
        <v>5000</v>
      </c>
      <c r="AM63" s="132">
        <v>5000</v>
      </c>
      <c r="AN63" s="132">
        <v>5000</v>
      </c>
      <c r="AO63" s="132">
        <v>5000</v>
      </c>
      <c r="AP63" s="132">
        <v>5000</v>
      </c>
      <c r="AQ63" s="132">
        <v>5000</v>
      </c>
      <c r="AR63" s="132">
        <v>5000</v>
      </c>
      <c r="AS63" s="132">
        <v>5000</v>
      </c>
      <c r="AT63" s="132">
        <v>5000</v>
      </c>
      <c r="AU63" s="132">
        <v>5000</v>
      </c>
      <c r="AV63" s="141">
        <v>55000</v>
      </c>
      <c r="AW63" s="134">
        <v>1858.18202</v>
      </c>
      <c r="AX63" s="134">
        <v>1858.18202</v>
      </c>
      <c r="AY63" s="122" t="s">
        <v>230</v>
      </c>
      <c r="AZ63" s="134">
        <v>1950</v>
      </c>
      <c r="BA63" s="134">
        <v>1950</v>
      </c>
      <c r="BB63" s="122" t="s">
        <v>230</v>
      </c>
      <c r="BC63" s="142">
        <v>2008.5</v>
      </c>
      <c r="BD63" s="135"/>
      <c r="BE63" s="122"/>
      <c r="BF63" s="142">
        <v>2068.7550000000001</v>
      </c>
      <c r="BG63" s="135"/>
      <c r="BH63" s="135"/>
      <c r="BI63" s="142">
        <v>2130.81765</v>
      </c>
      <c r="BJ63" s="135"/>
      <c r="BK63" s="135"/>
      <c r="BL63" s="142">
        <v>2194.7421795</v>
      </c>
      <c r="BM63" s="135"/>
      <c r="BN63" s="135"/>
      <c r="BO63" s="142">
        <v>2260.5844448850003</v>
      </c>
      <c r="BP63" s="135"/>
      <c r="BQ63" s="135"/>
      <c r="BR63" s="142">
        <v>2328.4019782315504</v>
      </c>
      <c r="BS63" s="135"/>
      <c r="BT63" s="135"/>
      <c r="BU63" s="142">
        <v>2398.254037578497</v>
      </c>
      <c r="BV63" s="135"/>
      <c r="BW63" s="135"/>
      <c r="BX63" s="142">
        <v>2470.201658705852</v>
      </c>
      <c r="BY63" s="135"/>
      <c r="BZ63" s="135"/>
      <c r="CA63" s="142">
        <v>2544.3077084670276</v>
      </c>
      <c r="CB63" s="135"/>
      <c r="CC63" s="122"/>
      <c r="CD63" s="10">
        <f t="shared" si="0"/>
        <v>24212.746677367926</v>
      </c>
      <c r="CE63" s="129" t="s">
        <v>231</v>
      </c>
      <c r="CF63" s="129" t="s">
        <v>86</v>
      </c>
      <c r="CG63" s="129" t="s">
        <v>232</v>
      </c>
      <c r="CH63" s="129" t="s">
        <v>233</v>
      </c>
      <c r="CI63" s="129" t="s">
        <v>234</v>
      </c>
      <c r="CJ63" s="129" t="s">
        <v>235</v>
      </c>
    </row>
    <row r="64" spans="1:92" s="81" customFormat="1" ht="17.25" hidden="1" customHeight="1">
      <c r="A64" s="122" t="s">
        <v>96</v>
      </c>
      <c r="B64" s="121"/>
      <c r="C64" s="122" t="s">
        <v>512</v>
      </c>
      <c r="D64" s="123"/>
      <c r="E64" s="122" t="s">
        <v>513</v>
      </c>
      <c r="F64" s="124" t="s">
        <v>569</v>
      </c>
      <c r="G64" s="125" t="s">
        <v>746</v>
      </c>
      <c r="H64" s="122" t="s">
        <v>60</v>
      </c>
      <c r="I64" s="132" t="s">
        <v>61</v>
      </c>
      <c r="J64" s="132">
        <v>65</v>
      </c>
      <c r="K64" s="132">
        <v>2017</v>
      </c>
      <c r="L64" s="126">
        <v>43405</v>
      </c>
      <c r="M64" s="126">
        <v>47118</v>
      </c>
      <c r="N64" s="122"/>
      <c r="O64" s="122">
        <v>67</v>
      </c>
      <c r="P64" s="122"/>
      <c r="Q64" s="122">
        <v>69</v>
      </c>
      <c r="R64" s="122"/>
      <c r="S64" s="122">
        <v>71</v>
      </c>
      <c r="T64" s="122"/>
      <c r="U64" s="122">
        <v>73</v>
      </c>
      <c r="V64" s="122"/>
      <c r="W64" s="122">
        <v>75</v>
      </c>
      <c r="X64" s="127"/>
      <c r="Y64" s="127">
        <v>75</v>
      </c>
      <c r="Z64" s="122" t="s">
        <v>654</v>
      </c>
      <c r="AA64" s="128">
        <v>7.8125E-3</v>
      </c>
      <c r="AB64" s="50" t="s">
        <v>652</v>
      </c>
      <c r="AC64" s="50" t="s">
        <v>653</v>
      </c>
      <c r="AD64" s="50" t="s">
        <v>756</v>
      </c>
      <c r="AE64" s="50" t="s">
        <v>265</v>
      </c>
      <c r="AF64" s="9" t="s">
        <v>61</v>
      </c>
      <c r="AG64" s="32">
        <v>0</v>
      </c>
      <c r="AH64" s="82">
        <v>2017</v>
      </c>
      <c r="AI64" s="13">
        <v>43405</v>
      </c>
      <c r="AJ64" s="13">
        <v>44926</v>
      </c>
      <c r="AK64" s="183">
        <v>130</v>
      </c>
      <c r="AL64" s="183">
        <v>130</v>
      </c>
      <c r="AM64" s="183">
        <v>60</v>
      </c>
      <c r="AN64" s="183">
        <v>90</v>
      </c>
      <c r="AO64" s="183">
        <v>90</v>
      </c>
      <c r="AP64" s="183"/>
      <c r="AQ64" s="183"/>
      <c r="AR64" s="183"/>
      <c r="AS64" s="183"/>
      <c r="AT64" s="183"/>
      <c r="AU64" s="183"/>
      <c r="AV64" s="57">
        <v>500</v>
      </c>
      <c r="AW64" s="45">
        <v>1116.7809999999999</v>
      </c>
      <c r="AX64" s="45">
        <v>1116.7809999999999</v>
      </c>
      <c r="AY64" s="12" t="s">
        <v>248</v>
      </c>
      <c r="AZ64" s="47">
        <v>2175.2860000000001</v>
      </c>
      <c r="BA64" s="10"/>
      <c r="BB64" s="12" t="s">
        <v>248</v>
      </c>
      <c r="BC64" s="47">
        <v>2262.2974399999998</v>
      </c>
      <c r="BD64" s="10"/>
      <c r="BE64" s="12" t="s">
        <v>248</v>
      </c>
      <c r="BF64" s="47">
        <v>2352.7893370000002</v>
      </c>
      <c r="BG64" s="10"/>
      <c r="BH64" s="12"/>
      <c r="BI64" s="47">
        <v>2446.9009110000002</v>
      </c>
      <c r="BJ64" s="10"/>
      <c r="BK64" s="12"/>
      <c r="BL64" s="47"/>
      <c r="BM64" s="184"/>
      <c r="BN64" s="46"/>
      <c r="BO64" s="47"/>
      <c r="BP64" s="184"/>
      <c r="BQ64" s="46"/>
      <c r="BR64" s="47"/>
      <c r="BS64" s="184"/>
      <c r="BT64" s="46"/>
      <c r="BU64" s="47"/>
      <c r="BV64" s="184"/>
      <c r="BW64" s="46"/>
      <c r="BX64" s="47"/>
      <c r="BY64" s="184"/>
      <c r="BZ64" s="46"/>
      <c r="CA64" s="47"/>
      <c r="CB64" s="184"/>
      <c r="CC64" s="46"/>
      <c r="CD64" s="10">
        <f t="shared" si="0"/>
        <v>10354.054688</v>
      </c>
      <c r="CE64" s="185" t="s">
        <v>164</v>
      </c>
      <c r="CF64" s="185" t="s">
        <v>427</v>
      </c>
      <c r="CG64" s="130" t="s">
        <v>249</v>
      </c>
      <c r="CH64" s="130" t="s">
        <v>250</v>
      </c>
      <c r="CI64" s="185"/>
      <c r="CJ64" s="213" t="s">
        <v>251</v>
      </c>
    </row>
    <row r="65" spans="1:92" s="81" customFormat="1" ht="17.25" hidden="1" customHeight="1">
      <c r="A65" s="122" t="s">
        <v>96</v>
      </c>
      <c r="B65" s="121"/>
      <c r="C65" s="122" t="s">
        <v>512</v>
      </c>
      <c r="D65" s="123"/>
      <c r="E65" s="122" t="s">
        <v>513</v>
      </c>
      <c r="F65" s="124" t="s">
        <v>570</v>
      </c>
      <c r="G65" s="125" t="s">
        <v>746</v>
      </c>
      <c r="H65" s="122" t="s">
        <v>60</v>
      </c>
      <c r="I65" s="132" t="s">
        <v>61</v>
      </c>
      <c r="J65" s="132">
        <v>65</v>
      </c>
      <c r="K65" s="132">
        <v>2017</v>
      </c>
      <c r="L65" s="126">
        <v>43405</v>
      </c>
      <c r="M65" s="126">
        <v>47118</v>
      </c>
      <c r="N65" s="122"/>
      <c r="O65" s="122">
        <v>67</v>
      </c>
      <c r="P65" s="122"/>
      <c r="Q65" s="122">
        <v>69</v>
      </c>
      <c r="R65" s="122"/>
      <c r="S65" s="122">
        <v>71</v>
      </c>
      <c r="T65" s="122"/>
      <c r="U65" s="122">
        <v>73</v>
      </c>
      <c r="V65" s="122"/>
      <c r="W65" s="122">
        <v>75</v>
      </c>
      <c r="X65" s="127"/>
      <c r="Y65" s="127">
        <v>75</v>
      </c>
      <c r="Z65" s="122" t="s">
        <v>430</v>
      </c>
      <c r="AA65" s="128">
        <v>0.05</v>
      </c>
      <c r="AB65" s="130" t="s">
        <v>558</v>
      </c>
      <c r="AC65" s="130" t="s">
        <v>559</v>
      </c>
      <c r="AD65" s="129" t="s">
        <v>745</v>
      </c>
      <c r="AE65" s="129" t="s">
        <v>78</v>
      </c>
      <c r="AF65" s="130" t="s">
        <v>61</v>
      </c>
      <c r="AG65" s="139">
        <v>0</v>
      </c>
      <c r="AH65" s="132">
        <v>2017</v>
      </c>
      <c r="AI65" s="133">
        <v>43405</v>
      </c>
      <c r="AJ65" s="133">
        <v>44926</v>
      </c>
      <c r="AK65" s="187">
        <v>56</v>
      </c>
      <c r="AL65" s="187">
        <v>56</v>
      </c>
      <c r="AM65" s="187">
        <v>56</v>
      </c>
      <c r="AN65" s="187">
        <v>56</v>
      </c>
      <c r="AO65" s="187">
        <v>56</v>
      </c>
      <c r="AP65" s="188"/>
      <c r="AQ65" s="188"/>
      <c r="AR65" s="188"/>
      <c r="AS65" s="188"/>
      <c r="AT65" s="188"/>
      <c r="AU65" s="188"/>
      <c r="AV65" s="143">
        <v>56</v>
      </c>
      <c r="AW65" s="134">
        <v>50.14</v>
      </c>
      <c r="AX65" s="134">
        <f>+AW65</f>
        <v>50.14</v>
      </c>
      <c r="AY65" s="125" t="s">
        <v>261</v>
      </c>
      <c r="AZ65" s="134">
        <v>35.14</v>
      </c>
      <c r="BA65" s="134">
        <f>+AZ65</f>
        <v>35.14</v>
      </c>
      <c r="BB65" s="125" t="s">
        <v>261</v>
      </c>
      <c r="BC65" s="134">
        <v>50.14</v>
      </c>
      <c r="BD65" s="134">
        <f>+BC65</f>
        <v>50.14</v>
      </c>
      <c r="BE65" s="122" t="s">
        <v>261</v>
      </c>
      <c r="BF65" s="134">
        <v>35.14</v>
      </c>
      <c r="BG65" s="134"/>
      <c r="BH65" s="122"/>
      <c r="BI65" s="134">
        <v>50.14</v>
      </c>
      <c r="BJ65" s="134"/>
      <c r="BK65" s="122"/>
      <c r="BL65" s="189"/>
      <c r="BM65" s="190"/>
      <c r="BN65" s="191"/>
      <c r="BO65" s="189"/>
      <c r="BP65" s="190"/>
      <c r="BQ65" s="191"/>
      <c r="BR65" s="189"/>
      <c r="BS65" s="190"/>
      <c r="BT65" s="191"/>
      <c r="BU65" s="189"/>
      <c r="BV65" s="190"/>
      <c r="BW65" s="191"/>
      <c r="BX65" s="189"/>
      <c r="BY65" s="190"/>
      <c r="BZ65" s="191"/>
      <c r="CA65" s="189"/>
      <c r="CB65" s="190"/>
      <c r="CC65" s="191"/>
      <c r="CD65" s="10">
        <f t="shared" si="0"/>
        <v>220.7</v>
      </c>
      <c r="CE65" s="129" t="s">
        <v>62</v>
      </c>
      <c r="CF65" s="130" t="s">
        <v>63</v>
      </c>
      <c r="CG65" s="129" t="s">
        <v>79</v>
      </c>
      <c r="CH65" s="130" t="s">
        <v>302</v>
      </c>
      <c r="CI65" s="130" t="s">
        <v>303</v>
      </c>
      <c r="CJ65" s="213" t="s">
        <v>304</v>
      </c>
      <c r="CN65" s="80"/>
    </row>
    <row r="66" spans="1:92" s="81" customFormat="1" ht="17.25" hidden="1" customHeight="1">
      <c r="A66" s="122" t="s">
        <v>96</v>
      </c>
      <c r="B66" s="121"/>
      <c r="C66" s="122" t="s">
        <v>512</v>
      </c>
      <c r="D66" s="123"/>
      <c r="E66" s="122" t="s">
        <v>513</v>
      </c>
      <c r="F66" s="124" t="s">
        <v>571</v>
      </c>
      <c r="G66" s="125" t="s">
        <v>746</v>
      </c>
      <c r="H66" s="122" t="s">
        <v>60</v>
      </c>
      <c r="I66" s="132" t="s">
        <v>61</v>
      </c>
      <c r="J66" s="132">
        <v>65</v>
      </c>
      <c r="K66" s="132">
        <v>2017</v>
      </c>
      <c r="L66" s="126">
        <v>43405</v>
      </c>
      <c r="M66" s="126">
        <v>47118</v>
      </c>
      <c r="N66" s="122"/>
      <c r="O66" s="122">
        <v>67</v>
      </c>
      <c r="P66" s="122"/>
      <c r="Q66" s="122">
        <v>69</v>
      </c>
      <c r="R66" s="122"/>
      <c r="S66" s="122">
        <v>71</v>
      </c>
      <c r="T66" s="122"/>
      <c r="U66" s="122">
        <v>73</v>
      </c>
      <c r="V66" s="122"/>
      <c r="W66" s="122">
        <v>75</v>
      </c>
      <c r="X66" s="127"/>
      <c r="Y66" s="127">
        <v>75</v>
      </c>
      <c r="Z66" s="122" t="s">
        <v>431</v>
      </c>
      <c r="AA66" s="128">
        <v>7.8125E-3</v>
      </c>
      <c r="AB66" s="129" t="s">
        <v>350</v>
      </c>
      <c r="AC66" s="129" t="s">
        <v>349</v>
      </c>
      <c r="AD66" s="129" t="s">
        <v>745</v>
      </c>
      <c r="AE66" s="129" t="s">
        <v>78</v>
      </c>
      <c r="AF66" s="129" t="s">
        <v>61</v>
      </c>
      <c r="AG66" s="137">
        <v>1</v>
      </c>
      <c r="AH66" s="132">
        <v>2017</v>
      </c>
      <c r="AI66" s="133">
        <v>43405</v>
      </c>
      <c r="AJ66" s="133">
        <v>43830</v>
      </c>
      <c r="AK66" s="136">
        <v>1</v>
      </c>
      <c r="AL66" s="136">
        <v>1</v>
      </c>
      <c r="AM66" s="136">
        <v>1</v>
      </c>
      <c r="AN66" s="136">
        <v>1</v>
      </c>
      <c r="AO66" s="136">
        <v>1</v>
      </c>
      <c r="AP66" s="188"/>
      <c r="AQ66" s="188"/>
      <c r="AR66" s="188"/>
      <c r="AS66" s="188"/>
      <c r="AT66" s="188"/>
      <c r="AU66" s="188"/>
      <c r="AV66" s="136">
        <v>1</v>
      </c>
      <c r="AW66" s="142">
        <v>20</v>
      </c>
      <c r="AX66" s="142">
        <v>20</v>
      </c>
      <c r="AY66" s="125" t="s">
        <v>261</v>
      </c>
      <c r="AZ66" s="142">
        <v>21.2</v>
      </c>
      <c r="BA66" s="142">
        <f>+AZ66</f>
        <v>21.2</v>
      </c>
      <c r="BB66" s="125" t="s">
        <v>73</v>
      </c>
      <c r="BC66" s="142">
        <v>22.471999999999998</v>
      </c>
      <c r="BD66" s="142">
        <f>+AZ66+(BA66*0.06)</f>
        <v>22.471999999999998</v>
      </c>
      <c r="BE66" s="125" t="s">
        <v>261</v>
      </c>
      <c r="BF66" s="142">
        <v>23.820319999999999</v>
      </c>
      <c r="BG66" s="142"/>
      <c r="BH66" s="125"/>
      <c r="BI66" s="142">
        <v>23.820319999999999</v>
      </c>
      <c r="BJ66" s="142"/>
      <c r="BK66" s="125"/>
      <c r="BL66" s="189"/>
      <c r="BM66" s="192"/>
      <c r="BN66" s="191"/>
      <c r="BO66" s="189"/>
      <c r="BP66" s="192"/>
      <c r="BQ66" s="191"/>
      <c r="BR66" s="189"/>
      <c r="BS66" s="192"/>
      <c r="BT66" s="191"/>
      <c r="BU66" s="189"/>
      <c r="BV66" s="192"/>
      <c r="BW66" s="191"/>
      <c r="BX66" s="189"/>
      <c r="BY66" s="192"/>
      <c r="BZ66" s="191"/>
      <c r="CA66" s="189"/>
      <c r="CB66" s="192"/>
      <c r="CC66" s="191"/>
      <c r="CD66" s="10">
        <f t="shared" si="0"/>
        <v>111.31263999999999</v>
      </c>
      <c r="CE66" s="129" t="s">
        <v>62</v>
      </c>
      <c r="CF66" s="129" t="s">
        <v>305</v>
      </c>
      <c r="CG66" s="185" t="s">
        <v>299</v>
      </c>
      <c r="CH66" s="185" t="s">
        <v>300</v>
      </c>
      <c r="CI66" s="185"/>
      <c r="CJ66" s="213" t="s">
        <v>301</v>
      </c>
    </row>
    <row r="67" spans="1:92" s="81" customFormat="1" ht="17.25" hidden="1" customHeight="1">
      <c r="A67" s="122" t="s">
        <v>96</v>
      </c>
      <c r="B67" s="121"/>
      <c r="C67" s="122" t="s">
        <v>512</v>
      </c>
      <c r="D67" s="123"/>
      <c r="E67" s="122" t="s">
        <v>513</v>
      </c>
      <c r="F67" s="124" t="s">
        <v>572</v>
      </c>
      <c r="G67" s="125" t="s">
        <v>746</v>
      </c>
      <c r="H67" s="122" t="s">
        <v>60</v>
      </c>
      <c r="I67" s="132" t="s">
        <v>61</v>
      </c>
      <c r="J67" s="132">
        <v>65</v>
      </c>
      <c r="K67" s="132">
        <v>2017</v>
      </c>
      <c r="L67" s="126">
        <v>43405</v>
      </c>
      <c r="M67" s="126">
        <v>47118</v>
      </c>
      <c r="N67" s="122"/>
      <c r="O67" s="122">
        <v>67</v>
      </c>
      <c r="P67" s="122"/>
      <c r="Q67" s="122">
        <v>69</v>
      </c>
      <c r="R67" s="122"/>
      <c r="S67" s="122">
        <v>71</v>
      </c>
      <c r="T67" s="122"/>
      <c r="U67" s="122">
        <v>73</v>
      </c>
      <c r="V67" s="122"/>
      <c r="W67" s="122">
        <v>75</v>
      </c>
      <c r="X67" s="127"/>
      <c r="Y67" s="127">
        <v>75</v>
      </c>
      <c r="Z67" s="122" t="s">
        <v>432</v>
      </c>
      <c r="AA67" s="128">
        <v>7.8125E-3</v>
      </c>
      <c r="AB67" s="129" t="s">
        <v>378</v>
      </c>
      <c r="AC67" s="129" t="s">
        <v>385</v>
      </c>
      <c r="AD67" s="129" t="s">
        <v>745</v>
      </c>
      <c r="AE67" s="129" t="s">
        <v>69</v>
      </c>
      <c r="AF67" s="129" t="s">
        <v>61</v>
      </c>
      <c r="AG67" s="139">
        <v>1</v>
      </c>
      <c r="AH67" s="132">
        <v>2017</v>
      </c>
      <c r="AI67" s="133">
        <v>43466</v>
      </c>
      <c r="AJ67" s="133">
        <v>44926</v>
      </c>
      <c r="AK67" s="188"/>
      <c r="AL67" s="187">
        <v>4</v>
      </c>
      <c r="AM67" s="187">
        <v>4</v>
      </c>
      <c r="AN67" s="187">
        <v>4</v>
      </c>
      <c r="AO67" s="187">
        <v>4</v>
      </c>
      <c r="AP67" s="188"/>
      <c r="AQ67" s="188"/>
      <c r="AR67" s="188"/>
      <c r="AS67" s="188"/>
      <c r="AT67" s="188"/>
      <c r="AU67" s="188"/>
      <c r="AV67" s="141">
        <v>16</v>
      </c>
      <c r="AW67" s="142">
        <v>0</v>
      </c>
      <c r="AX67" s="142">
        <v>0</v>
      </c>
      <c r="AY67" s="125"/>
      <c r="AZ67" s="142">
        <v>11</v>
      </c>
      <c r="BA67" s="142">
        <v>11</v>
      </c>
      <c r="BB67" s="125" t="s">
        <v>70</v>
      </c>
      <c r="BC67" s="142">
        <v>11.66</v>
      </c>
      <c r="BD67" s="142">
        <f>+AZ67+(BA67*0.06)</f>
        <v>11.66</v>
      </c>
      <c r="BE67" s="125" t="s">
        <v>70</v>
      </c>
      <c r="BF67" s="142">
        <v>12.3596</v>
      </c>
      <c r="BG67" s="142"/>
      <c r="BH67" s="125"/>
      <c r="BI67" s="142">
        <v>12.3596</v>
      </c>
      <c r="BJ67" s="142"/>
      <c r="BK67" s="125"/>
      <c r="BL67" s="189"/>
      <c r="BM67" s="192"/>
      <c r="BN67" s="191"/>
      <c r="BO67" s="189"/>
      <c r="BP67" s="192"/>
      <c r="BQ67" s="191"/>
      <c r="BR67" s="189"/>
      <c r="BS67" s="192"/>
      <c r="BT67" s="191"/>
      <c r="BU67" s="189"/>
      <c r="BV67" s="192"/>
      <c r="BW67" s="191"/>
      <c r="BX67" s="189"/>
      <c r="BY67" s="192"/>
      <c r="BZ67" s="191"/>
      <c r="CA67" s="189"/>
      <c r="CB67" s="192"/>
      <c r="CC67" s="191"/>
      <c r="CD67" s="10">
        <f t="shared" si="0"/>
        <v>47.379199999999997</v>
      </c>
      <c r="CE67" s="129" t="s">
        <v>62</v>
      </c>
      <c r="CF67" s="129" t="s">
        <v>305</v>
      </c>
      <c r="CG67" s="185" t="s">
        <v>299</v>
      </c>
      <c r="CH67" s="185" t="s">
        <v>300</v>
      </c>
      <c r="CI67" s="185"/>
      <c r="CJ67" s="213" t="s">
        <v>301</v>
      </c>
    </row>
    <row r="68" spans="1:92" s="81" customFormat="1" ht="17.25" hidden="1" customHeight="1">
      <c r="A68" s="122" t="s">
        <v>96</v>
      </c>
      <c r="B68" s="121"/>
      <c r="C68" s="122" t="s">
        <v>514</v>
      </c>
      <c r="D68" s="123">
        <v>0.125</v>
      </c>
      <c r="E68" s="122" t="s">
        <v>515</v>
      </c>
      <c r="F68" s="122" t="s">
        <v>516</v>
      </c>
      <c r="G68" s="125" t="s">
        <v>744</v>
      </c>
      <c r="H68" s="122" t="s">
        <v>78</v>
      </c>
      <c r="I68" s="132" t="s">
        <v>61</v>
      </c>
      <c r="J68" s="132">
        <v>3.9</v>
      </c>
      <c r="K68" s="132">
        <v>2016</v>
      </c>
      <c r="L68" s="126">
        <v>43405</v>
      </c>
      <c r="M68" s="126">
        <v>47118</v>
      </c>
      <c r="N68" s="140">
        <v>4.0818181818181802</v>
      </c>
      <c r="O68" s="140">
        <v>4.2636363636363601</v>
      </c>
      <c r="P68" s="140">
        <v>4.4454545454545498</v>
      </c>
      <c r="Q68" s="140">
        <v>4.6272727272727296</v>
      </c>
      <c r="R68" s="140">
        <v>4.8090909090909104</v>
      </c>
      <c r="S68" s="140">
        <v>4.9909090909090903</v>
      </c>
      <c r="T68" s="140">
        <v>5.1727272727272702</v>
      </c>
      <c r="U68" s="140">
        <v>5.3545454545454501</v>
      </c>
      <c r="V68" s="140">
        <v>5.5363636363636397</v>
      </c>
      <c r="W68" s="140">
        <v>5.7181818181818196</v>
      </c>
      <c r="X68" s="140">
        <v>5.9</v>
      </c>
      <c r="Y68" s="140">
        <v>5.9</v>
      </c>
      <c r="Z68" s="122" t="s">
        <v>543</v>
      </c>
      <c r="AA68" s="128">
        <v>1.0937499999999999E-2</v>
      </c>
      <c r="AB68" s="129" t="s">
        <v>346</v>
      </c>
      <c r="AC68" s="129" t="s">
        <v>252</v>
      </c>
      <c r="AD68" s="129" t="s">
        <v>753</v>
      </c>
      <c r="AE68" s="129" t="s">
        <v>69</v>
      </c>
      <c r="AF68" s="129" t="s">
        <v>92</v>
      </c>
      <c r="AG68" s="139">
        <v>0</v>
      </c>
      <c r="AH68" s="139">
        <v>2017</v>
      </c>
      <c r="AI68" s="133">
        <v>43405</v>
      </c>
      <c r="AJ68" s="133">
        <v>47118</v>
      </c>
      <c r="AK68" s="139">
        <v>1</v>
      </c>
      <c r="AL68" s="139">
        <v>2</v>
      </c>
      <c r="AM68" s="139">
        <v>4</v>
      </c>
      <c r="AN68" s="139">
        <v>4</v>
      </c>
      <c r="AO68" s="139">
        <v>4</v>
      </c>
      <c r="AP68" s="139">
        <v>4</v>
      </c>
      <c r="AQ68" s="139">
        <v>4</v>
      </c>
      <c r="AR68" s="139">
        <v>4</v>
      </c>
      <c r="AS68" s="139">
        <v>4</v>
      </c>
      <c r="AT68" s="139">
        <v>4</v>
      </c>
      <c r="AU68" s="139">
        <v>4</v>
      </c>
      <c r="AV68" s="139">
        <v>39</v>
      </c>
      <c r="AW68" s="144">
        <v>10</v>
      </c>
      <c r="AX68" s="145">
        <v>10</v>
      </c>
      <c r="AY68" s="139" t="s">
        <v>70</v>
      </c>
      <c r="AZ68" s="144">
        <v>20</v>
      </c>
      <c r="BA68" s="144"/>
      <c r="BB68" s="139" t="s">
        <v>70</v>
      </c>
      <c r="BC68" s="144">
        <v>60</v>
      </c>
      <c r="BD68" s="139"/>
      <c r="BE68" s="139" t="s">
        <v>70</v>
      </c>
      <c r="BF68" s="144">
        <v>60</v>
      </c>
      <c r="BG68" s="139"/>
      <c r="BH68" s="139"/>
      <c r="BI68" s="144">
        <v>60</v>
      </c>
      <c r="BJ68" s="139"/>
      <c r="BK68" s="139"/>
      <c r="BL68" s="144">
        <v>60</v>
      </c>
      <c r="BM68" s="139"/>
      <c r="BN68" s="139"/>
      <c r="BO68" s="144">
        <v>60</v>
      </c>
      <c r="BP68" s="139"/>
      <c r="BQ68" s="139"/>
      <c r="BR68" s="144">
        <v>60</v>
      </c>
      <c r="BS68" s="139"/>
      <c r="BT68" s="139"/>
      <c r="BU68" s="144">
        <v>60</v>
      </c>
      <c r="BV68" s="139"/>
      <c r="BW68" s="139"/>
      <c r="BX68" s="144">
        <v>60</v>
      </c>
      <c r="BY68" s="139"/>
      <c r="BZ68" s="139"/>
      <c r="CA68" s="144">
        <v>60</v>
      </c>
      <c r="CB68" s="139"/>
      <c r="CC68" s="139"/>
      <c r="CD68" s="10">
        <f t="shared" si="0"/>
        <v>570</v>
      </c>
      <c r="CE68" s="129" t="s">
        <v>97</v>
      </c>
      <c r="CF68" s="129" t="s">
        <v>98</v>
      </c>
      <c r="CG68" s="129" t="s">
        <v>99</v>
      </c>
      <c r="CH68" s="129" t="s">
        <v>100</v>
      </c>
      <c r="CI68" s="129" t="s">
        <v>101</v>
      </c>
      <c r="CJ68" s="129" t="s">
        <v>102</v>
      </c>
    </row>
    <row r="69" spans="1:92" s="81" customFormat="1" ht="17.25" hidden="1" customHeight="1">
      <c r="A69" s="122" t="s">
        <v>96</v>
      </c>
      <c r="B69" s="121"/>
      <c r="C69" s="122" t="s">
        <v>514</v>
      </c>
      <c r="D69" s="123"/>
      <c r="E69" s="122" t="s">
        <v>515</v>
      </c>
      <c r="F69" s="122" t="s">
        <v>516</v>
      </c>
      <c r="G69" s="125" t="s">
        <v>744</v>
      </c>
      <c r="H69" s="122" t="s">
        <v>78</v>
      </c>
      <c r="I69" s="132" t="s">
        <v>61</v>
      </c>
      <c r="J69" s="132">
        <v>3.9</v>
      </c>
      <c r="K69" s="132">
        <v>2016</v>
      </c>
      <c r="L69" s="126">
        <v>43374</v>
      </c>
      <c r="M69" s="126">
        <v>47118</v>
      </c>
      <c r="N69" s="140">
        <v>4.0818181818181802</v>
      </c>
      <c r="O69" s="140">
        <v>4.2636363636363601</v>
      </c>
      <c r="P69" s="140">
        <v>4.4454545454545498</v>
      </c>
      <c r="Q69" s="140">
        <v>4.6272727272727296</v>
      </c>
      <c r="R69" s="140">
        <v>4.8090909090909104</v>
      </c>
      <c r="S69" s="140">
        <v>4.9909090909090903</v>
      </c>
      <c r="T69" s="140">
        <v>5.1727272727272702</v>
      </c>
      <c r="U69" s="140">
        <v>5.3545454545454501</v>
      </c>
      <c r="V69" s="140">
        <v>5.5363636363636397</v>
      </c>
      <c r="W69" s="140">
        <v>5.7181818181818196</v>
      </c>
      <c r="X69" s="140">
        <v>5.9</v>
      </c>
      <c r="Y69" s="140">
        <v>5.9</v>
      </c>
      <c r="Z69" s="122" t="s">
        <v>486</v>
      </c>
      <c r="AA69" s="128">
        <v>1.0937499999999999E-2</v>
      </c>
      <c r="AB69" s="271" t="s">
        <v>487</v>
      </c>
      <c r="AC69" s="271" t="s">
        <v>488</v>
      </c>
      <c r="AD69" s="129" t="s">
        <v>753</v>
      </c>
      <c r="AE69" s="271" t="s">
        <v>69</v>
      </c>
      <c r="AF69" s="271" t="s">
        <v>61</v>
      </c>
      <c r="AG69" s="272">
        <v>0</v>
      </c>
      <c r="AH69" s="146">
        <v>2017</v>
      </c>
      <c r="AI69" s="133">
        <v>44197</v>
      </c>
      <c r="AJ69" s="133">
        <v>47118</v>
      </c>
      <c r="AK69" s="132"/>
      <c r="AL69" s="132"/>
      <c r="AM69" s="132"/>
      <c r="AN69" s="132">
        <v>1</v>
      </c>
      <c r="AO69" s="132">
        <v>1</v>
      </c>
      <c r="AP69" s="132">
        <v>1</v>
      </c>
      <c r="AQ69" s="132">
        <v>1</v>
      </c>
      <c r="AR69" s="132">
        <v>1</v>
      </c>
      <c r="AS69" s="132">
        <v>1</v>
      </c>
      <c r="AT69" s="132">
        <v>1</v>
      </c>
      <c r="AU69" s="132">
        <v>1</v>
      </c>
      <c r="AV69" s="147">
        <v>8</v>
      </c>
      <c r="AW69" s="148"/>
      <c r="AX69" s="148"/>
      <c r="AY69" s="148"/>
      <c r="AZ69" s="148"/>
      <c r="BA69" s="148"/>
      <c r="BB69" s="148"/>
      <c r="BC69" s="148"/>
      <c r="BD69" s="148"/>
      <c r="BE69" s="148"/>
      <c r="BF69" s="148">
        <v>120</v>
      </c>
      <c r="BG69" s="148"/>
      <c r="BH69" s="148"/>
      <c r="BI69" s="148">
        <v>123.6</v>
      </c>
      <c r="BJ69" s="148"/>
      <c r="BK69" s="148"/>
      <c r="BL69" s="148">
        <v>127.30800000000001</v>
      </c>
      <c r="BM69" s="148"/>
      <c r="BN69" s="148"/>
      <c r="BO69" s="148">
        <v>131.12724</v>
      </c>
      <c r="BP69" s="148"/>
      <c r="BQ69" s="148"/>
      <c r="BR69" s="148">
        <v>135.06105719999999</v>
      </c>
      <c r="BS69" s="148"/>
      <c r="BT69" s="148"/>
      <c r="BU69" s="148">
        <v>139.112888916</v>
      </c>
      <c r="BV69" s="148"/>
      <c r="BW69" s="148"/>
      <c r="BX69" s="148">
        <v>143.28627558348001</v>
      </c>
      <c r="BY69" s="148"/>
      <c r="BZ69" s="148"/>
      <c r="CA69" s="148">
        <v>147.58486385098399</v>
      </c>
      <c r="CB69" s="148"/>
      <c r="CC69" s="148"/>
      <c r="CD69" s="10">
        <f t="shared" si="0"/>
        <v>1067.0803255504638</v>
      </c>
      <c r="CE69" s="130" t="s">
        <v>238</v>
      </c>
      <c r="CF69" s="129" t="s">
        <v>95</v>
      </c>
      <c r="CG69" s="129" t="s">
        <v>315</v>
      </c>
      <c r="CH69" s="129" t="s">
        <v>316</v>
      </c>
      <c r="CI69" s="208" t="s">
        <v>317</v>
      </c>
      <c r="CJ69" s="214" t="s">
        <v>318</v>
      </c>
    </row>
    <row r="70" spans="1:92" s="81" customFormat="1" ht="18" hidden="1" customHeight="1">
      <c r="A70" s="122" t="s">
        <v>96</v>
      </c>
      <c r="B70" s="121"/>
      <c r="C70" s="122" t="s">
        <v>514</v>
      </c>
      <c r="D70" s="123"/>
      <c r="E70" s="122" t="s">
        <v>515</v>
      </c>
      <c r="F70" s="122" t="s">
        <v>516</v>
      </c>
      <c r="G70" s="125" t="s">
        <v>744</v>
      </c>
      <c r="H70" s="122" t="s">
        <v>78</v>
      </c>
      <c r="I70" s="132" t="s">
        <v>61</v>
      </c>
      <c r="J70" s="132">
        <v>3.9</v>
      </c>
      <c r="K70" s="132">
        <v>2016</v>
      </c>
      <c r="L70" s="126">
        <v>43405</v>
      </c>
      <c r="M70" s="126">
        <v>47118</v>
      </c>
      <c r="N70" s="140">
        <v>4.0818181818181802</v>
      </c>
      <c r="O70" s="140">
        <v>4.2636363636363601</v>
      </c>
      <c r="P70" s="140">
        <v>4.4454545454545498</v>
      </c>
      <c r="Q70" s="140">
        <v>4.6272727272727296</v>
      </c>
      <c r="R70" s="140">
        <v>4.8090909090909104</v>
      </c>
      <c r="S70" s="140">
        <v>4.9909090909090903</v>
      </c>
      <c r="T70" s="140">
        <v>5.1727272727272702</v>
      </c>
      <c r="U70" s="140">
        <v>5.3545454545454501</v>
      </c>
      <c r="V70" s="140">
        <v>5.5363636363636397</v>
      </c>
      <c r="W70" s="140">
        <v>5.7181818181818196</v>
      </c>
      <c r="X70" s="140">
        <v>5.9</v>
      </c>
      <c r="Y70" s="140">
        <v>5.9</v>
      </c>
      <c r="Z70" s="124" t="s">
        <v>595</v>
      </c>
      <c r="AA70" s="128">
        <v>1.5625E-2</v>
      </c>
      <c r="AB70" s="149" t="s">
        <v>596</v>
      </c>
      <c r="AC70" s="129" t="s">
        <v>355</v>
      </c>
      <c r="AD70" s="129" t="s">
        <v>745</v>
      </c>
      <c r="AE70" s="129" t="s">
        <v>60</v>
      </c>
      <c r="AF70" s="129" t="s">
        <v>92</v>
      </c>
      <c r="AG70" s="136">
        <v>0.18</v>
      </c>
      <c r="AH70" s="132">
        <v>2017</v>
      </c>
      <c r="AI70" s="133">
        <v>43405</v>
      </c>
      <c r="AJ70" s="133">
        <v>46752</v>
      </c>
      <c r="AK70" s="229">
        <v>0.4</v>
      </c>
      <c r="AL70" s="229">
        <v>1</v>
      </c>
      <c r="AM70" s="229">
        <v>1</v>
      </c>
      <c r="AN70" s="229">
        <v>1</v>
      </c>
      <c r="AO70" s="229">
        <v>1</v>
      </c>
      <c r="AP70" s="229">
        <v>1</v>
      </c>
      <c r="AQ70" s="229">
        <v>1</v>
      </c>
      <c r="AR70" s="229">
        <v>1</v>
      </c>
      <c r="AS70" s="229">
        <v>1</v>
      </c>
      <c r="AT70" s="229">
        <v>1</v>
      </c>
      <c r="AU70" s="229"/>
      <c r="AV70" s="137">
        <v>1</v>
      </c>
      <c r="AW70" s="142">
        <v>12909</v>
      </c>
      <c r="AX70" s="144">
        <v>12909</v>
      </c>
      <c r="AY70" s="144" t="s">
        <v>70</v>
      </c>
      <c r="AZ70" s="142">
        <v>26045</v>
      </c>
      <c r="BA70" s="144"/>
      <c r="BB70" s="144" t="s">
        <v>123</v>
      </c>
      <c r="BC70" s="144">
        <v>131421.6</v>
      </c>
      <c r="BD70" s="144" t="s">
        <v>123</v>
      </c>
      <c r="BE70" s="144" t="s">
        <v>123</v>
      </c>
      <c r="BF70" s="144">
        <v>150000</v>
      </c>
      <c r="BG70" s="144"/>
      <c r="BH70" s="144"/>
      <c r="BI70" s="144">
        <v>73783</v>
      </c>
      <c r="BJ70" s="144"/>
      <c r="BK70" s="144"/>
      <c r="BL70" s="144">
        <v>85100</v>
      </c>
      <c r="BM70" s="144"/>
      <c r="BN70" s="144"/>
      <c r="BO70" s="144">
        <v>96413</v>
      </c>
      <c r="BP70" s="144"/>
      <c r="BQ70" s="144"/>
      <c r="BR70" s="144">
        <v>110370</v>
      </c>
      <c r="BS70" s="144"/>
      <c r="BT70" s="144"/>
      <c r="BU70" s="144">
        <v>110370</v>
      </c>
      <c r="BV70" s="144"/>
      <c r="BW70" s="144"/>
      <c r="BX70" s="144">
        <v>110370</v>
      </c>
      <c r="BY70" s="144"/>
      <c r="BZ70" s="144"/>
      <c r="CA70" s="122"/>
      <c r="CB70" s="122"/>
      <c r="CC70" s="122"/>
      <c r="CD70" s="10">
        <f t="shared" si="0"/>
        <v>906781.6</v>
      </c>
      <c r="CE70" s="129" t="s">
        <v>124</v>
      </c>
      <c r="CF70" s="129" t="s">
        <v>108</v>
      </c>
      <c r="CG70" s="129" t="s">
        <v>125</v>
      </c>
      <c r="CH70" s="129" t="s">
        <v>126</v>
      </c>
      <c r="CI70" s="129" t="s">
        <v>127</v>
      </c>
      <c r="CJ70" s="129" t="s">
        <v>128</v>
      </c>
    </row>
    <row r="71" spans="1:92" s="81" customFormat="1" ht="17.25" hidden="1" customHeight="1">
      <c r="A71" s="122" t="s">
        <v>96</v>
      </c>
      <c r="B71" s="121"/>
      <c r="C71" s="122" t="s">
        <v>514</v>
      </c>
      <c r="D71" s="123"/>
      <c r="E71" s="122" t="s">
        <v>515</v>
      </c>
      <c r="F71" s="122" t="s">
        <v>516</v>
      </c>
      <c r="G71" s="125" t="s">
        <v>744</v>
      </c>
      <c r="H71" s="122" t="s">
        <v>78</v>
      </c>
      <c r="I71" s="132" t="s">
        <v>61</v>
      </c>
      <c r="J71" s="132">
        <v>3.9</v>
      </c>
      <c r="K71" s="132">
        <v>2016</v>
      </c>
      <c r="L71" s="126">
        <v>43405</v>
      </c>
      <c r="M71" s="126">
        <v>47118</v>
      </c>
      <c r="N71" s="140">
        <v>4.0818181818181802</v>
      </c>
      <c r="O71" s="140">
        <v>4.2636363636363601</v>
      </c>
      <c r="P71" s="140">
        <v>4.4454545454545498</v>
      </c>
      <c r="Q71" s="140">
        <v>4.6272727272727296</v>
      </c>
      <c r="R71" s="140">
        <v>4.8090909090909104</v>
      </c>
      <c r="S71" s="140">
        <v>4.9909090909090903</v>
      </c>
      <c r="T71" s="140">
        <v>5.1727272727272702</v>
      </c>
      <c r="U71" s="140">
        <v>5.3545454545454501</v>
      </c>
      <c r="V71" s="140">
        <v>5.5363636363636397</v>
      </c>
      <c r="W71" s="140">
        <v>5.7181818181818196</v>
      </c>
      <c r="X71" s="140">
        <v>5.9</v>
      </c>
      <c r="Y71" s="140">
        <v>5.9</v>
      </c>
      <c r="Z71" s="122" t="s">
        <v>418</v>
      </c>
      <c r="AA71" s="128">
        <v>1.0937499999999999E-2</v>
      </c>
      <c r="AB71" s="259" t="s">
        <v>717</v>
      </c>
      <c r="AC71" s="259" t="s">
        <v>601</v>
      </c>
      <c r="AD71" s="129" t="s">
        <v>753</v>
      </c>
      <c r="AE71" s="129" t="s">
        <v>78</v>
      </c>
      <c r="AF71" s="129" t="s">
        <v>61</v>
      </c>
      <c r="AG71" s="143">
        <v>0</v>
      </c>
      <c r="AH71" s="139">
        <v>2017</v>
      </c>
      <c r="AI71" s="133">
        <v>43466</v>
      </c>
      <c r="AJ71" s="133">
        <v>47118</v>
      </c>
      <c r="AK71" s="228"/>
      <c r="AL71" s="261">
        <v>1</v>
      </c>
      <c r="AM71" s="261">
        <v>1</v>
      </c>
      <c r="AN71" s="261">
        <v>1</v>
      </c>
      <c r="AO71" s="261">
        <v>1</v>
      </c>
      <c r="AP71" s="261">
        <v>1</v>
      </c>
      <c r="AQ71" s="261">
        <v>1</v>
      </c>
      <c r="AR71" s="261">
        <v>1</v>
      </c>
      <c r="AS71" s="261">
        <v>1</v>
      </c>
      <c r="AT71" s="261">
        <v>1</v>
      </c>
      <c r="AU71" s="261">
        <v>1</v>
      </c>
      <c r="AV71" s="261">
        <v>1</v>
      </c>
      <c r="AW71" s="134"/>
      <c r="AX71" s="134"/>
      <c r="AY71" s="122"/>
      <c r="AZ71" s="134">
        <v>9</v>
      </c>
      <c r="BA71" s="134">
        <v>9</v>
      </c>
      <c r="BB71" s="122"/>
      <c r="BC71" s="262">
        <v>42.376682000000002</v>
      </c>
      <c r="BD71" s="263"/>
      <c r="BE71" s="263"/>
      <c r="BF71" s="262">
        <v>10.345371500000001</v>
      </c>
      <c r="BG71" s="263"/>
      <c r="BH71" s="263"/>
      <c r="BI71" s="262">
        <v>10.655732644999999</v>
      </c>
      <c r="BJ71" s="263"/>
      <c r="BK71" s="263"/>
      <c r="BL71" s="263">
        <v>10.975405334349999</v>
      </c>
      <c r="BM71" s="263"/>
      <c r="BN71" s="263"/>
      <c r="BO71" s="263">
        <v>11.304668094380499</v>
      </c>
      <c r="BP71" s="263"/>
      <c r="BQ71" s="263"/>
      <c r="BR71" s="263">
        <v>11.643808097211917</v>
      </c>
      <c r="BS71" s="263"/>
      <c r="BT71" s="263"/>
      <c r="BU71" s="263">
        <v>11.993122180128273</v>
      </c>
      <c r="BV71" s="135"/>
      <c r="BW71" s="263"/>
      <c r="BX71" s="263">
        <v>12.352914865532121</v>
      </c>
      <c r="BY71" s="263"/>
      <c r="BZ71" s="135"/>
      <c r="CA71" s="263">
        <v>11.742959000000001</v>
      </c>
      <c r="CB71" s="263"/>
      <c r="CC71" s="263"/>
      <c r="CD71" s="10">
        <f t="shared" si="0"/>
        <v>142.39066371660283</v>
      </c>
      <c r="CE71" s="129" t="s">
        <v>374</v>
      </c>
      <c r="CF71" s="129" t="s">
        <v>104</v>
      </c>
      <c r="CG71" s="156" t="s">
        <v>429</v>
      </c>
      <c r="CH71" s="129" t="s">
        <v>105</v>
      </c>
      <c r="CI71" s="129" t="s">
        <v>106</v>
      </c>
      <c r="CJ71" s="129" t="s">
        <v>107</v>
      </c>
    </row>
    <row r="72" spans="1:92" s="81" customFormat="1" ht="17.25" hidden="1" customHeight="1">
      <c r="A72" s="122" t="s">
        <v>96</v>
      </c>
      <c r="B72" s="121"/>
      <c r="C72" s="122" t="s">
        <v>514</v>
      </c>
      <c r="D72" s="123"/>
      <c r="E72" s="122" t="s">
        <v>515</v>
      </c>
      <c r="F72" s="122" t="s">
        <v>516</v>
      </c>
      <c r="G72" s="125" t="s">
        <v>744</v>
      </c>
      <c r="H72" s="122" t="s">
        <v>78</v>
      </c>
      <c r="I72" s="132" t="s">
        <v>61</v>
      </c>
      <c r="J72" s="132">
        <v>3.9</v>
      </c>
      <c r="K72" s="132">
        <v>2016</v>
      </c>
      <c r="L72" s="126">
        <v>43405</v>
      </c>
      <c r="M72" s="126">
        <v>47118</v>
      </c>
      <c r="N72" s="140">
        <v>4.0818181818181802</v>
      </c>
      <c r="O72" s="140">
        <v>4.2636363636363601</v>
      </c>
      <c r="P72" s="140">
        <v>4.4454545454545498</v>
      </c>
      <c r="Q72" s="140">
        <v>4.6272727272727296</v>
      </c>
      <c r="R72" s="140">
        <v>4.8090909090909104</v>
      </c>
      <c r="S72" s="140">
        <v>4.9909090909090903</v>
      </c>
      <c r="T72" s="140">
        <v>5.1727272727272702</v>
      </c>
      <c r="U72" s="140">
        <v>5.3545454545454501</v>
      </c>
      <c r="V72" s="140">
        <v>5.5363636363636397</v>
      </c>
      <c r="W72" s="140">
        <v>5.7181818181818196</v>
      </c>
      <c r="X72" s="140">
        <v>5.9</v>
      </c>
      <c r="Y72" s="140">
        <v>5.9</v>
      </c>
      <c r="Z72" s="122" t="s">
        <v>297</v>
      </c>
      <c r="AA72" s="128">
        <v>1.0937499999999999E-2</v>
      </c>
      <c r="AB72" s="149" t="s">
        <v>604</v>
      </c>
      <c r="AC72" s="129" t="s">
        <v>386</v>
      </c>
      <c r="AD72" s="129" t="s">
        <v>753</v>
      </c>
      <c r="AE72" s="150" t="s">
        <v>69</v>
      </c>
      <c r="AF72" s="130" t="s">
        <v>61</v>
      </c>
      <c r="AG72" s="151">
        <v>0</v>
      </c>
      <c r="AH72" s="146">
        <v>2017</v>
      </c>
      <c r="AI72" s="133">
        <v>43405</v>
      </c>
      <c r="AJ72" s="152">
        <v>47118</v>
      </c>
      <c r="AK72" s="153">
        <v>1</v>
      </c>
      <c r="AL72" s="153">
        <v>2</v>
      </c>
      <c r="AM72" s="153">
        <v>2</v>
      </c>
      <c r="AN72" s="153">
        <v>2</v>
      </c>
      <c r="AO72" s="153">
        <v>2</v>
      </c>
      <c r="AP72" s="153">
        <v>2</v>
      </c>
      <c r="AQ72" s="153">
        <v>2</v>
      </c>
      <c r="AR72" s="153">
        <v>2</v>
      </c>
      <c r="AS72" s="153">
        <v>2</v>
      </c>
      <c r="AT72" s="153">
        <v>2</v>
      </c>
      <c r="AU72" s="153">
        <v>2</v>
      </c>
      <c r="AV72" s="154">
        <v>21</v>
      </c>
      <c r="AW72" s="155">
        <v>10</v>
      </c>
      <c r="AX72" s="153"/>
      <c r="AY72" s="147" t="s">
        <v>70</v>
      </c>
      <c r="AZ72" s="155">
        <v>20</v>
      </c>
      <c r="BA72" s="153"/>
      <c r="BB72" s="153" t="s">
        <v>70</v>
      </c>
      <c r="BC72" s="155">
        <v>20</v>
      </c>
      <c r="BD72" s="153"/>
      <c r="BE72" s="153"/>
      <c r="BF72" s="155">
        <v>20</v>
      </c>
      <c r="BG72" s="153"/>
      <c r="BH72" s="153"/>
      <c r="BI72" s="155">
        <v>20</v>
      </c>
      <c r="BJ72" s="153"/>
      <c r="BK72" s="153"/>
      <c r="BL72" s="155">
        <v>20</v>
      </c>
      <c r="BM72" s="153"/>
      <c r="BN72" s="153"/>
      <c r="BO72" s="155">
        <v>20</v>
      </c>
      <c r="BP72" s="153"/>
      <c r="BQ72" s="153"/>
      <c r="BR72" s="155">
        <v>20</v>
      </c>
      <c r="BS72" s="153"/>
      <c r="BT72" s="153"/>
      <c r="BU72" s="155">
        <v>20</v>
      </c>
      <c r="BV72" s="153"/>
      <c r="BW72" s="153"/>
      <c r="BX72" s="155">
        <v>20</v>
      </c>
      <c r="BY72" s="153"/>
      <c r="BZ72" s="153"/>
      <c r="CA72" s="155">
        <v>20</v>
      </c>
      <c r="CB72" s="153"/>
      <c r="CC72" s="153"/>
      <c r="CD72" s="10">
        <f t="shared" si="0"/>
        <v>210</v>
      </c>
      <c r="CE72" s="150" t="s">
        <v>97</v>
      </c>
      <c r="CF72" s="150" t="s">
        <v>98</v>
      </c>
      <c r="CG72" s="150" t="s">
        <v>99</v>
      </c>
      <c r="CH72" s="150" t="s">
        <v>258</v>
      </c>
      <c r="CI72" s="150" t="s">
        <v>101</v>
      </c>
      <c r="CJ72" s="130" t="s">
        <v>102</v>
      </c>
    </row>
    <row r="73" spans="1:92" s="81" customFormat="1" ht="16.5" hidden="1" customHeight="1">
      <c r="A73" s="122" t="s">
        <v>96</v>
      </c>
      <c r="B73" s="121"/>
      <c r="C73" s="122" t="s">
        <v>514</v>
      </c>
      <c r="D73" s="123"/>
      <c r="E73" s="122" t="s">
        <v>515</v>
      </c>
      <c r="F73" s="122" t="s">
        <v>516</v>
      </c>
      <c r="G73" s="125" t="s">
        <v>744</v>
      </c>
      <c r="H73" s="122" t="s">
        <v>78</v>
      </c>
      <c r="I73" s="132" t="s">
        <v>61</v>
      </c>
      <c r="J73" s="132">
        <v>3.9</v>
      </c>
      <c r="K73" s="132">
        <v>2016</v>
      </c>
      <c r="L73" s="126">
        <v>43374</v>
      </c>
      <c r="M73" s="126">
        <v>47118</v>
      </c>
      <c r="N73" s="140">
        <v>4.0818181818181802</v>
      </c>
      <c r="O73" s="140">
        <v>4.2636363636363601</v>
      </c>
      <c r="P73" s="140">
        <v>4.4454545454545498</v>
      </c>
      <c r="Q73" s="140">
        <v>4.6272727272727296</v>
      </c>
      <c r="R73" s="140">
        <v>4.8090909090909104</v>
      </c>
      <c r="S73" s="140">
        <v>4.9909090909090903</v>
      </c>
      <c r="T73" s="140">
        <v>5.1727272727272702</v>
      </c>
      <c r="U73" s="140">
        <v>5.3545454545454501</v>
      </c>
      <c r="V73" s="140">
        <v>5.5363636363636397</v>
      </c>
      <c r="W73" s="140">
        <v>5.7181818181818196</v>
      </c>
      <c r="X73" s="140">
        <v>5.9</v>
      </c>
      <c r="Y73" s="140">
        <v>5.9</v>
      </c>
      <c r="Z73" s="122" t="s">
        <v>363</v>
      </c>
      <c r="AA73" s="128">
        <v>1.5625E-2</v>
      </c>
      <c r="AB73" s="271" t="s">
        <v>737</v>
      </c>
      <c r="AC73" s="271" t="s">
        <v>364</v>
      </c>
      <c r="AD73" s="259" t="s">
        <v>745</v>
      </c>
      <c r="AE73" s="273" t="s">
        <v>69</v>
      </c>
      <c r="AF73" s="271" t="s">
        <v>61</v>
      </c>
      <c r="AG73" s="272">
        <v>5</v>
      </c>
      <c r="AH73" s="132">
        <v>2017</v>
      </c>
      <c r="AI73" s="133">
        <v>43405</v>
      </c>
      <c r="AJ73" s="133">
        <v>47118</v>
      </c>
      <c r="AK73" s="132">
        <v>5</v>
      </c>
      <c r="AL73" s="132">
        <v>3</v>
      </c>
      <c r="AM73" s="132">
        <v>3</v>
      </c>
      <c r="AN73" s="132">
        <v>3</v>
      </c>
      <c r="AO73" s="132">
        <v>3</v>
      </c>
      <c r="AP73" s="132">
        <v>3</v>
      </c>
      <c r="AQ73" s="132">
        <v>3</v>
      </c>
      <c r="AR73" s="132">
        <v>3</v>
      </c>
      <c r="AS73" s="132">
        <v>3</v>
      </c>
      <c r="AT73" s="132">
        <v>3</v>
      </c>
      <c r="AU73" s="132">
        <v>3</v>
      </c>
      <c r="AV73" s="147">
        <v>40</v>
      </c>
      <c r="AW73" s="148">
        <v>85</v>
      </c>
      <c r="AX73" s="148">
        <v>85</v>
      </c>
      <c r="AY73" s="148" t="s">
        <v>70</v>
      </c>
      <c r="AZ73" s="148">
        <v>84</v>
      </c>
      <c r="BA73" s="148">
        <v>84</v>
      </c>
      <c r="BB73" s="148" t="s">
        <v>70</v>
      </c>
      <c r="BC73" s="148">
        <v>86.52</v>
      </c>
      <c r="BD73" s="148">
        <v>86.52</v>
      </c>
      <c r="BE73" s="148" t="s">
        <v>479</v>
      </c>
      <c r="BF73" s="148">
        <v>89.115600000000001</v>
      </c>
      <c r="BG73" s="148"/>
      <c r="BH73" s="148"/>
      <c r="BI73" s="148">
        <v>91.789068</v>
      </c>
      <c r="BJ73" s="148"/>
      <c r="BK73" s="148"/>
      <c r="BL73" s="148">
        <v>94.542740039999998</v>
      </c>
      <c r="BM73" s="148"/>
      <c r="BN73" s="148"/>
      <c r="BO73" s="25">
        <v>97.379022241200005</v>
      </c>
      <c r="BP73" s="148"/>
      <c r="BQ73" s="148"/>
      <c r="BR73" s="25">
        <v>100.30039290843601</v>
      </c>
      <c r="BS73" s="148"/>
      <c r="BT73" s="148"/>
      <c r="BU73" s="25">
        <v>103.3094046956891</v>
      </c>
      <c r="BV73" s="148"/>
      <c r="BW73" s="148"/>
      <c r="BX73" s="25">
        <v>106.40868683655977</v>
      </c>
      <c r="BY73" s="148"/>
      <c r="BZ73" s="148"/>
      <c r="CA73" s="25">
        <v>109.60094744165656</v>
      </c>
      <c r="CB73" s="148"/>
      <c r="CC73" s="148"/>
      <c r="CD73" s="10">
        <f t="shared" si="0"/>
        <v>1047.9658621635413</v>
      </c>
      <c r="CE73" s="130" t="s">
        <v>238</v>
      </c>
      <c r="CF73" s="129" t="s">
        <v>95</v>
      </c>
      <c r="CG73" s="129" t="s">
        <v>331</v>
      </c>
      <c r="CH73" s="156" t="s">
        <v>332</v>
      </c>
      <c r="CI73" s="208" t="s">
        <v>333</v>
      </c>
      <c r="CJ73" s="197" t="s">
        <v>334</v>
      </c>
    </row>
    <row r="74" spans="1:92" s="81" customFormat="1" ht="17.25" hidden="1" customHeight="1">
      <c r="A74" s="122" t="s">
        <v>96</v>
      </c>
      <c r="B74" s="121"/>
      <c r="C74" s="122" t="s">
        <v>514</v>
      </c>
      <c r="D74" s="123"/>
      <c r="E74" s="122" t="s">
        <v>515</v>
      </c>
      <c r="F74" s="122" t="s">
        <v>516</v>
      </c>
      <c r="G74" s="125" t="s">
        <v>744</v>
      </c>
      <c r="H74" s="122" t="s">
        <v>78</v>
      </c>
      <c r="I74" s="132" t="s">
        <v>61</v>
      </c>
      <c r="J74" s="132">
        <v>3.9</v>
      </c>
      <c r="K74" s="132">
        <v>2016</v>
      </c>
      <c r="L74" s="126">
        <v>43405</v>
      </c>
      <c r="M74" s="126">
        <v>47118</v>
      </c>
      <c r="N74" s="140">
        <v>4.0818181818181802</v>
      </c>
      <c r="O74" s="140">
        <v>4.2636363636363601</v>
      </c>
      <c r="P74" s="140">
        <v>4.4454545454545498</v>
      </c>
      <c r="Q74" s="140">
        <v>4.6272727272727296</v>
      </c>
      <c r="R74" s="140">
        <v>4.8090909090909104</v>
      </c>
      <c r="S74" s="140">
        <v>4.9909090909090903</v>
      </c>
      <c r="T74" s="140">
        <v>5.1727272727272702</v>
      </c>
      <c r="U74" s="140">
        <v>5.3545454545454501</v>
      </c>
      <c r="V74" s="140">
        <v>5.5363636363636397</v>
      </c>
      <c r="W74" s="140">
        <v>5.7181818181818196</v>
      </c>
      <c r="X74" s="140">
        <v>5.9</v>
      </c>
      <c r="Y74" s="140">
        <v>5.9</v>
      </c>
      <c r="Z74" s="124" t="s">
        <v>669</v>
      </c>
      <c r="AA74" s="128">
        <v>2.5000000000000001E-2</v>
      </c>
      <c r="AB74" s="129" t="s">
        <v>671</v>
      </c>
      <c r="AC74" s="129" t="s">
        <v>674</v>
      </c>
      <c r="AD74" s="129" t="s">
        <v>753</v>
      </c>
      <c r="AE74" s="129" t="s">
        <v>60</v>
      </c>
      <c r="AF74" s="129" t="s">
        <v>240</v>
      </c>
      <c r="AG74" s="139">
        <v>0</v>
      </c>
      <c r="AH74" s="139">
        <v>2017</v>
      </c>
      <c r="AI74" s="133">
        <v>43466</v>
      </c>
      <c r="AJ74" s="133">
        <v>43830</v>
      </c>
      <c r="AK74" s="132"/>
      <c r="AL74" s="228">
        <v>1</v>
      </c>
      <c r="AM74" s="228"/>
      <c r="AN74" s="228"/>
      <c r="AO74" s="228"/>
      <c r="AP74" s="228"/>
      <c r="AQ74" s="228"/>
      <c r="AR74" s="228"/>
      <c r="AS74" s="228"/>
      <c r="AT74" s="228"/>
      <c r="AU74" s="228"/>
      <c r="AV74" s="136">
        <v>1</v>
      </c>
      <c r="AW74" s="134"/>
      <c r="AX74" s="134"/>
      <c r="AY74" s="122"/>
      <c r="AZ74" s="134">
        <v>60</v>
      </c>
      <c r="BA74" s="134"/>
      <c r="BB74" s="122"/>
      <c r="BC74" s="142"/>
      <c r="BD74" s="135"/>
      <c r="BE74" s="135"/>
      <c r="BF74" s="142"/>
      <c r="BG74" s="135"/>
      <c r="BH74" s="135"/>
      <c r="BI74" s="142"/>
      <c r="BJ74" s="135"/>
      <c r="BK74" s="135"/>
      <c r="BL74" s="142"/>
      <c r="BM74" s="135"/>
      <c r="BN74" s="135"/>
      <c r="BO74" s="142"/>
      <c r="BP74" s="135"/>
      <c r="BQ74" s="135"/>
      <c r="BR74" s="142"/>
      <c r="BS74" s="135"/>
      <c r="BT74" s="135"/>
      <c r="BU74" s="142"/>
      <c r="BV74" s="135"/>
      <c r="BW74" s="135"/>
      <c r="BX74" s="142"/>
      <c r="BY74" s="135"/>
      <c r="BZ74" s="135"/>
      <c r="CA74" s="142"/>
      <c r="CB74" s="135"/>
      <c r="CC74" s="122"/>
      <c r="CD74" s="10">
        <f t="shared" si="0"/>
        <v>60</v>
      </c>
      <c r="CE74" s="129" t="s">
        <v>682</v>
      </c>
      <c r="CF74" s="129" t="s">
        <v>241</v>
      </c>
      <c r="CG74" s="129" t="s">
        <v>546</v>
      </c>
      <c r="CH74" s="129" t="s">
        <v>547</v>
      </c>
      <c r="CI74" s="129" t="s">
        <v>548</v>
      </c>
      <c r="CJ74" s="129" t="s">
        <v>549</v>
      </c>
    </row>
    <row r="75" spans="1:92" s="81" customFormat="1" ht="17.25" hidden="1" customHeight="1">
      <c r="A75" s="122" t="s">
        <v>96</v>
      </c>
      <c r="B75" s="121"/>
      <c r="C75" s="122" t="s">
        <v>514</v>
      </c>
      <c r="D75" s="123"/>
      <c r="E75" s="122" t="s">
        <v>515</v>
      </c>
      <c r="F75" s="122" t="s">
        <v>516</v>
      </c>
      <c r="G75" s="125" t="s">
        <v>744</v>
      </c>
      <c r="H75" s="122" t="s">
        <v>78</v>
      </c>
      <c r="I75" s="132" t="s">
        <v>61</v>
      </c>
      <c r="J75" s="132">
        <v>3.9</v>
      </c>
      <c r="K75" s="132">
        <v>2016</v>
      </c>
      <c r="L75" s="126">
        <v>43405</v>
      </c>
      <c r="M75" s="126">
        <v>47118</v>
      </c>
      <c r="N75" s="140">
        <v>4.0818181818181802</v>
      </c>
      <c r="O75" s="140">
        <v>4.2636363636363601</v>
      </c>
      <c r="P75" s="140">
        <v>4.4454545454545498</v>
      </c>
      <c r="Q75" s="140">
        <v>4.6272727272727296</v>
      </c>
      <c r="R75" s="140">
        <v>4.8090909090909104</v>
      </c>
      <c r="S75" s="140">
        <v>4.9909090909090903</v>
      </c>
      <c r="T75" s="140">
        <v>5.1727272727272702</v>
      </c>
      <c r="U75" s="140">
        <v>5.3545454545454501</v>
      </c>
      <c r="V75" s="140">
        <v>5.5363636363636397</v>
      </c>
      <c r="W75" s="140">
        <v>5.7181818181818196</v>
      </c>
      <c r="X75" s="140">
        <v>5.9</v>
      </c>
      <c r="Y75" s="140">
        <v>5.9</v>
      </c>
      <c r="Z75" s="124" t="s">
        <v>670</v>
      </c>
      <c r="AA75" s="128">
        <v>2.5000000000000001E-2</v>
      </c>
      <c r="AB75" s="149" t="s">
        <v>672</v>
      </c>
      <c r="AC75" s="149" t="s">
        <v>673</v>
      </c>
      <c r="AD75" s="129" t="s">
        <v>745</v>
      </c>
      <c r="AE75" s="149" t="s">
        <v>160</v>
      </c>
      <c r="AF75" s="129" t="s">
        <v>240</v>
      </c>
      <c r="AG75" s="139">
        <v>0</v>
      </c>
      <c r="AH75" s="139">
        <v>2017</v>
      </c>
      <c r="AI75" s="133">
        <v>43466</v>
      </c>
      <c r="AJ75" s="133">
        <v>44926</v>
      </c>
      <c r="AK75" s="132"/>
      <c r="AL75" s="232">
        <v>1</v>
      </c>
      <c r="AM75" s="228">
        <v>0.75</v>
      </c>
      <c r="AN75" s="228">
        <v>0.5</v>
      </c>
      <c r="AO75" s="228">
        <v>0.25</v>
      </c>
      <c r="AP75" s="228">
        <v>0</v>
      </c>
      <c r="AQ75" s="228">
        <v>0</v>
      </c>
      <c r="AR75" s="228">
        <v>0</v>
      </c>
      <c r="AS75" s="228">
        <v>0</v>
      </c>
      <c r="AT75" s="228">
        <v>0</v>
      </c>
      <c r="AU75" s="228">
        <v>0</v>
      </c>
      <c r="AV75" s="193">
        <v>0</v>
      </c>
      <c r="AW75" s="182"/>
      <c r="AX75" s="182"/>
      <c r="AY75" s="124"/>
      <c r="AZ75" s="182">
        <v>130</v>
      </c>
      <c r="BA75" s="182"/>
      <c r="BB75" s="124"/>
      <c r="BC75" s="194">
        <v>97.5</v>
      </c>
      <c r="BD75" s="195"/>
      <c r="BE75" s="195"/>
      <c r="BF75" s="194">
        <v>65</v>
      </c>
      <c r="BG75" s="195"/>
      <c r="BH75" s="195"/>
      <c r="BI75" s="194">
        <v>32.5</v>
      </c>
      <c r="BJ75" s="195"/>
      <c r="BK75" s="195"/>
      <c r="BL75" s="194">
        <v>0</v>
      </c>
      <c r="BM75" s="195"/>
      <c r="BN75" s="195"/>
      <c r="BO75" s="194"/>
      <c r="BP75" s="195"/>
      <c r="BQ75" s="195"/>
      <c r="BR75" s="194"/>
      <c r="BS75" s="195"/>
      <c r="BT75" s="195"/>
      <c r="BU75" s="194"/>
      <c r="BV75" s="195"/>
      <c r="BW75" s="195"/>
      <c r="BX75" s="194"/>
      <c r="BY75" s="195"/>
      <c r="BZ75" s="195"/>
      <c r="CA75" s="194"/>
      <c r="CB75" s="195"/>
      <c r="CC75" s="124"/>
      <c r="CD75" s="10">
        <f t="shared" si="0"/>
        <v>325</v>
      </c>
      <c r="CE75" s="129" t="s">
        <v>682</v>
      </c>
      <c r="CF75" s="129" t="s">
        <v>241</v>
      </c>
      <c r="CG75" s="129" t="s">
        <v>546</v>
      </c>
      <c r="CH75" s="129" t="s">
        <v>547</v>
      </c>
      <c r="CI75" s="129" t="s">
        <v>548</v>
      </c>
      <c r="CJ75" s="129" t="s">
        <v>549</v>
      </c>
    </row>
    <row r="76" spans="1:92" s="81" customFormat="1" ht="15.75" hidden="1" customHeight="1">
      <c r="A76" s="122" t="s">
        <v>426</v>
      </c>
      <c r="B76" s="121">
        <v>0.25</v>
      </c>
      <c r="C76" s="122" t="s">
        <v>517</v>
      </c>
      <c r="D76" s="157">
        <v>8.3299999999999999E-2</v>
      </c>
      <c r="E76" s="122" t="s">
        <v>518</v>
      </c>
      <c r="F76" s="122" t="s">
        <v>519</v>
      </c>
      <c r="G76" s="125" t="s">
        <v>744</v>
      </c>
      <c r="H76" s="122" t="s">
        <v>60</v>
      </c>
      <c r="I76" s="132" t="s">
        <v>61</v>
      </c>
      <c r="J76" s="132">
        <v>65.3</v>
      </c>
      <c r="K76" s="132">
        <v>2017</v>
      </c>
      <c r="L76" s="126">
        <v>43405</v>
      </c>
      <c r="M76" s="126">
        <v>47118</v>
      </c>
      <c r="N76" s="138">
        <v>65.754545454545493</v>
      </c>
      <c r="O76" s="138">
        <v>66.209090909090904</v>
      </c>
      <c r="P76" s="138">
        <v>66.6636363636364</v>
      </c>
      <c r="Q76" s="138">
        <v>67.118181818181796</v>
      </c>
      <c r="R76" s="138">
        <v>67.572727272727306</v>
      </c>
      <c r="S76" s="138">
        <v>68.027272727272702</v>
      </c>
      <c r="T76" s="138">
        <v>68.481818181818198</v>
      </c>
      <c r="U76" s="138">
        <v>68.936363636363595</v>
      </c>
      <c r="V76" s="138">
        <v>69.390909090909105</v>
      </c>
      <c r="W76" s="138">
        <v>69.845454545454501</v>
      </c>
      <c r="X76" s="122">
        <v>70.3</v>
      </c>
      <c r="Y76" s="122">
        <v>70.3</v>
      </c>
      <c r="Z76" s="158" t="s">
        <v>433</v>
      </c>
      <c r="AA76" s="128">
        <v>1.0416666666666701E-2</v>
      </c>
      <c r="AB76" s="130" t="s">
        <v>347</v>
      </c>
      <c r="AC76" s="130" t="s">
        <v>114</v>
      </c>
      <c r="AD76" s="129" t="s">
        <v>745</v>
      </c>
      <c r="AE76" s="130" t="s">
        <v>69</v>
      </c>
      <c r="AF76" s="130" t="s">
        <v>92</v>
      </c>
      <c r="AG76" s="139">
        <v>2426</v>
      </c>
      <c r="AH76" s="139">
        <v>2017</v>
      </c>
      <c r="AI76" s="133">
        <v>43405</v>
      </c>
      <c r="AJ76" s="133">
        <v>46904</v>
      </c>
      <c r="AK76" s="159">
        <v>4000</v>
      </c>
      <c r="AL76" s="159">
        <v>4000</v>
      </c>
      <c r="AM76" s="159">
        <v>1574</v>
      </c>
      <c r="AN76" s="159">
        <v>2000</v>
      </c>
      <c r="AO76" s="159">
        <v>2000</v>
      </c>
      <c r="AP76" s="159">
        <v>2000</v>
      </c>
      <c r="AQ76" s="159">
        <v>2000</v>
      </c>
      <c r="AR76" s="159">
        <v>2000</v>
      </c>
      <c r="AS76" s="159">
        <v>2000</v>
      </c>
      <c r="AT76" s="159">
        <v>2000</v>
      </c>
      <c r="AU76" s="159">
        <v>2000</v>
      </c>
      <c r="AV76" s="160">
        <v>28000</v>
      </c>
      <c r="AW76" s="159">
        <v>140.47723500000001</v>
      </c>
      <c r="AX76" s="159">
        <v>140.47723500000001</v>
      </c>
      <c r="AY76" s="139" t="s">
        <v>115</v>
      </c>
      <c r="AZ76" s="159">
        <v>144</v>
      </c>
      <c r="BA76" s="159">
        <v>144</v>
      </c>
      <c r="BB76" s="139" t="s">
        <v>115</v>
      </c>
      <c r="BC76" s="159">
        <v>100</v>
      </c>
      <c r="BD76" s="159">
        <v>100</v>
      </c>
      <c r="BE76" s="139" t="s">
        <v>115</v>
      </c>
      <c r="BF76" s="159">
        <v>100</v>
      </c>
      <c r="BG76" s="159"/>
      <c r="BH76" s="139"/>
      <c r="BI76" s="159">
        <v>100</v>
      </c>
      <c r="BJ76" s="159"/>
      <c r="BK76" s="139"/>
      <c r="BL76" s="159">
        <v>100</v>
      </c>
      <c r="BM76" s="159"/>
      <c r="BN76" s="139"/>
      <c r="BO76" s="159">
        <v>100</v>
      </c>
      <c r="BP76" s="159"/>
      <c r="BQ76" s="139"/>
      <c r="BR76" s="159">
        <v>100</v>
      </c>
      <c r="BS76" s="159"/>
      <c r="BT76" s="139"/>
      <c r="BU76" s="159">
        <v>100</v>
      </c>
      <c r="BV76" s="159"/>
      <c r="BW76" s="139"/>
      <c r="BX76" s="159">
        <v>100</v>
      </c>
      <c r="BY76" s="159"/>
      <c r="BZ76" s="139"/>
      <c r="CA76" s="159">
        <v>100</v>
      </c>
      <c r="CB76" s="159"/>
      <c r="CC76" s="139"/>
      <c r="CD76" s="10">
        <f t="shared" si="0"/>
        <v>1184.4772350000001</v>
      </c>
      <c r="CE76" s="129" t="s">
        <v>236</v>
      </c>
      <c r="CF76" s="129" t="s">
        <v>237</v>
      </c>
      <c r="CG76" s="129" t="s">
        <v>116</v>
      </c>
      <c r="CH76" s="129" t="s">
        <v>117</v>
      </c>
      <c r="CI76" s="129">
        <v>1591</v>
      </c>
      <c r="CJ76" s="129" t="s">
        <v>118</v>
      </c>
    </row>
    <row r="77" spans="1:92" s="81" customFormat="1" ht="17.25" hidden="1" customHeight="1">
      <c r="A77" s="122" t="s">
        <v>426</v>
      </c>
      <c r="B77" s="121"/>
      <c r="C77" s="122" t="s">
        <v>517</v>
      </c>
      <c r="D77" s="161"/>
      <c r="E77" s="122" t="s">
        <v>518</v>
      </c>
      <c r="F77" s="122" t="s">
        <v>519</v>
      </c>
      <c r="G77" s="125" t="s">
        <v>744</v>
      </c>
      <c r="H77" s="122" t="s">
        <v>60</v>
      </c>
      <c r="I77" s="132" t="s">
        <v>61</v>
      </c>
      <c r="J77" s="132">
        <v>65.3</v>
      </c>
      <c r="K77" s="132">
        <v>2017</v>
      </c>
      <c r="L77" s="126">
        <v>43405</v>
      </c>
      <c r="M77" s="126">
        <v>47118</v>
      </c>
      <c r="N77" s="138">
        <v>65.754545454545493</v>
      </c>
      <c r="O77" s="138">
        <v>66.209090909090904</v>
      </c>
      <c r="P77" s="138">
        <v>66.6636363636364</v>
      </c>
      <c r="Q77" s="138">
        <v>67.118181818181796</v>
      </c>
      <c r="R77" s="138">
        <v>67.572727272727306</v>
      </c>
      <c r="S77" s="138">
        <v>68.027272727272702</v>
      </c>
      <c r="T77" s="138">
        <v>68.481818181818198</v>
      </c>
      <c r="U77" s="138">
        <v>68.936363636363595</v>
      </c>
      <c r="V77" s="138">
        <v>69.390909090909105</v>
      </c>
      <c r="W77" s="138">
        <v>69.845454545454501</v>
      </c>
      <c r="X77" s="127">
        <v>70.3</v>
      </c>
      <c r="Y77" s="127">
        <v>70.3</v>
      </c>
      <c r="Z77" s="122" t="s">
        <v>434</v>
      </c>
      <c r="AA77" s="128">
        <v>3.3333333333333298E-2</v>
      </c>
      <c r="AB77" s="129" t="s">
        <v>573</v>
      </c>
      <c r="AC77" s="129" t="s">
        <v>574</v>
      </c>
      <c r="AD77" s="129" t="s">
        <v>745</v>
      </c>
      <c r="AE77" s="130" t="s">
        <v>60</v>
      </c>
      <c r="AF77" s="129" t="s">
        <v>92</v>
      </c>
      <c r="AG77" s="139">
        <v>0</v>
      </c>
      <c r="AH77" s="132">
        <v>2017</v>
      </c>
      <c r="AI77" s="133">
        <v>43405</v>
      </c>
      <c r="AJ77" s="133">
        <v>44926</v>
      </c>
      <c r="AK77" s="136">
        <v>0</v>
      </c>
      <c r="AL77" s="136">
        <v>0.3</v>
      </c>
      <c r="AM77" s="136">
        <v>0.5</v>
      </c>
      <c r="AN77" s="136">
        <v>0.7</v>
      </c>
      <c r="AO77" s="136">
        <v>1</v>
      </c>
      <c r="AP77" s="132"/>
      <c r="AQ77" s="132"/>
      <c r="AR77" s="132"/>
      <c r="AS77" s="132"/>
      <c r="AT77" s="132"/>
      <c r="AU77" s="132"/>
      <c r="AV77" s="137">
        <v>1</v>
      </c>
      <c r="AW77" s="134">
        <v>506</v>
      </c>
      <c r="AX77" s="134">
        <v>506</v>
      </c>
      <c r="AY77" s="122" t="s">
        <v>70</v>
      </c>
      <c r="AZ77" s="180">
        <v>455</v>
      </c>
      <c r="BA77" s="134">
        <v>455</v>
      </c>
      <c r="BB77" s="125" t="s">
        <v>422</v>
      </c>
      <c r="BC77" s="134">
        <v>250</v>
      </c>
      <c r="BD77" s="134">
        <v>0</v>
      </c>
      <c r="BE77" s="196" t="s">
        <v>73</v>
      </c>
      <c r="BF77" s="134">
        <v>260</v>
      </c>
      <c r="BG77" s="134"/>
      <c r="BH77" s="196"/>
      <c r="BI77" s="180">
        <v>270</v>
      </c>
      <c r="BJ77" s="134"/>
      <c r="BK77" s="196"/>
      <c r="BL77" s="122"/>
      <c r="BM77" s="122"/>
      <c r="BN77" s="122"/>
      <c r="BO77" s="122"/>
      <c r="BP77" s="122"/>
      <c r="BQ77" s="122"/>
      <c r="BR77" s="122"/>
      <c r="BS77" s="122"/>
      <c r="BT77" s="122"/>
      <c r="BU77" s="122"/>
      <c r="BV77" s="122"/>
      <c r="BW77" s="122"/>
      <c r="BX77" s="122"/>
      <c r="BY77" s="122"/>
      <c r="BZ77" s="122"/>
      <c r="CA77" s="122"/>
      <c r="CB77" s="122"/>
      <c r="CC77" s="122"/>
      <c r="CD77" s="10">
        <f t="shared" si="0"/>
        <v>1741</v>
      </c>
      <c r="CE77" s="129" t="s">
        <v>62</v>
      </c>
      <c r="CF77" s="130" t="s">
        <v>63</v>
      </c>
      <c r="CG77" s="129" t="s">
        <v>79</v>
      </c>
      <c r="CH77" s="130" t="s">
        <v>302</v>
      </c>
      <c r="CI77" s="130" t="s">
        <v>303</v>
      </c>
      <c r="CJ77" s="213" t="s">
        <v>304</v>
      </c>
    </row>
    <row r="78" spans="1:92" s="81" customFormat="1" ht="17.25" hidden="1" customHeight="1">
      <c r="A78" s="122" t="s">
        <v>426</v>
      </c>
      <c r="B78" s="121"/>
      <c r="C78" s="122" t="s">
        <v>517</v>
      </c>
      <c r="D78" s="161"/>
      <c r="E78" s="122" t="s">
        <v>518</v>
      </c>
      <c r="F78" s="122" t="s">
        <v>519</v>
      </c>
      <c r="G78" s="125" t="s">
        <v>744</v>
      </c>
      <c r="H78" s="122" t="s">
        <v>60</v>
      </c>
      <c r="I78" s="132" t="s">
        <v>61</v>
      </c>
      <c r="J78" s="132">
        <v>65.3</v>
      </c>
      <c r="K78" s="132">
        <v>2017</v>
      </c>
      <c r="L78" s="126">
        <v>43374</v>
      </c>
      <c r="M78" s="126">
        <v>47118</v>
      </c>
      <c r="N78" s="138">
        <v>65.754545454545493</v>
      </c>
      <c r="O78" s="138">
        <v>66.209090909090904</v>
      </c>
      <c r="P78" s="138">
        <v>66.6636363636364</v>
      </c>
      <c r="Q78" s="138">
        <v>67.118181818181796</v>
      </c>
      <c r="R78" s="138">
        <v>67.572727272727306</v>
      </c>
      <c r="S78" s="138">
        <v>68.027272727272702</v>
      </c>
      <c r="T78" s="138">
        <v>68.481818181818198</v>
      </c>
      <c r="U78" s="138">
        <v>68.936363636363595</v>
      </c>
      <c r="V78" s="138">
        <v>69.390909090909105</v>
      </c>
      <c r="W78" s="138">
        <v>69.845454545454501</v>
      </c>
      <c r="X78" s="127">
        <v>70.3</v>
      </c>
      <c r="Y78" s="127">
        <v>70.3</v>
      </c>
      <c r="Z78" s="124" t="s">
        <v>593</v>
      </c>
      <c r="AA78" s="128">
        <v>7.3000000000000001E-3</v>
      </c>
      <c r="AB78" s="271" t="s">
        <v>365</v>
      </c>
      <c r="AC78" s="271" t="s">
        <v>366</v>
      </c>
      <c r="AD78" s="259" t="s">
        <v>745</v>
      </c>
      <c r="AE78" s="271" t="s">
        <v>69</v>
      </c>
      <c r="AF78" s="271" t="s">
        <v>61</v>
      </c>
      <c r="AG78" s="272">
        <v>30</v>
      </c>
      <c r="AH78" s="132">
        <v>2017</v>
      </c>
      <c r="AI78" s="133">
        <v>43405</v>
      </c>
      <c r="AJ78" s="133">
        <v>47118</v>
      </c>
      <c r="AK78" s="132">
        <v>30</v>
      </c>
      <c r="AL78" s="132">
        <v>30</v>
      </c>
      <c r="AM78" s="132">
        <v>30</v>
      </c>
      <c r="AN78" s="132">
        <v>30</v>
      </c>
      <c r="AO78" s="132">
        <v>30</v>
      </c>
      <c r="AP78" s="132">
        <v>30</v>
      </c>
      <c r="AQ78" s="132">
        <v>30</v>
      </c>
      <c r="AR78" s="132">
        <v>30</v>
      </c>
      <c r="AS78" s="132">
        <v>30</v>
      </c>
      <c r="AT78" s="132">
        <v>30</v>
      </c>
      <c r="AU78" s="132">
        <v>30</v>
      </c>
      <c r="AV78" s="139">
        <v>360</v>
      </c>
      <c r="AW78" s="148">
        <v>430</v>
      </c>
      <c r="AX78" s="148">
        <v>430</v>
      </c>
      <c r="AY78" s="148" t="s">
        <v>479</v>
      </c>
      <c r="AZ78" s="148">
        <v>442.9</v>
      </c>
      <c r="BA78" s="148">
        <v>442.9</v>
      </c>
      <c r="BB78" s="125" t="s">
        <v>479</v>
      </c>
      <c r="BC78" s="148">
        <v>456.18700000000001</v>
      </c>
      <c r="BD78" s="148">
        <v>456.18700000000001</v>
      </c>
      <c r="BE78" s="148" t="s">
        <v>479</v>
      </c>
      <c r="BF78" s="148">
        <v>469.87261000000001</v>
      </c>
      <c r="BG78" s="148"/>
      <c r="BH78" s="148"/>
      <c r="BI78" s="148">
        <v>483.96878830000003</v>
      </c>
      <c r="BJ78" s="148"/>
      <c r="BK78" s="148"/>
      <c r="BL78" s="148">
        <v>498.487851949</v>
      </c>
      <c r="BM78" s="148"/>
      <c r="BN78" s="148"/>
      <c r="BO78" s="148">
        <v>513.44248750746999</v>
      </c>
      <c r="BP78" s="148"/>
      <c r="BQ78" s="148"/>
      <c r="BR78" s="148">
        <v>528.84576213269395</v>
      </c>
      <c r="BS78" s="148"/>
      <c r="BT78" s="148"/>
      <c r="BU78" s="148">
        <v>544.71113499667501</v>
      </c>
      <c r="BV78" s="148"/>
      <c r="BW78" s="148"/>
      <c r="BX78" s="148">
        <v>561.05246904657497</v>
      </c>
      <c r="BY78" s="148"/>
      <c r="BZ78" s="148"/>
      <c r="CA78" s="148">
        <v>577.88404311797296</v>
      </c>
      <c r="CB78" s="148"/>
      <c r="CC78" s="148"/>
      <c r="CD78" s="10">
        <f t="shared" si="0"/>
        <v>5507.3521470503865</v>
      </c>
      <c r="CE78" s="130" t="s">
        <v>238</v>
      </c>
      <c r="CF78" s="129" t="s">
        <v>95</v>
      </c>
      <c r="CG78" s="205" t="s">
        <v>310</v>
      </c>
      <c r="CH78" s="205" t="s">
        <v>311</v>
      </c>
      <c r="CI78" s="205" t="s">
        <v>312</v>
      </c>
      <c r="CJ78" s="215" t="s">
        <v>313</v>
      </c>
    </row>
    <row r="79" spans="1:92" s="81" customFormat="1" ht="12" hidden="1" customHeight="1">
      <c r="A79" s="122" t="s">
        <v>426</v>
      </c>
      <c r="B79" s="121"/>
      <c r="C79" s="122" t="s">
        <v>517</v>
      </c>
      <c r="D79" s="161"/>
      <c r="E79" s="122" t="s">
        <v>518</v>
      </c>
      <c r="F79" s="122" t="s">
        <v>519</v>
      </c>
      <c r="G79" s="125" t="s">
        <v>744</v>
      </c>
      <c r="H79" s="122" t="s">
        <v>60</v>
      </c>
      <c r="I79" s="132" t="s">
        <v>61</v>
      </c>
      <c r="J79" s="132">
        <v>65.3</v>
      </c>
      <c r="K79" s="132">
        <v>2017</v>
      </c>
      <c r="L79" s="126">
        <v>43405</v>
      </c>
      <c r="M79" s="126">
        <v>47118</v>
      </c>
      <c r="N79" s="138">
        <v>65.754545454545493</v>
      </c>
      <c r="O79" s="138">
        <v>66.209090909090904</v>
      </c>
      <c r="P79" s="138">
        <v>66.6636363636364</v>
      </c>
      <c r="Q79" s="138">
        <v>67.118181818181796</v>
      </c>
      <c r="R79" s="138">
        <v>67.572727272727306</v>
      </c>
      <c r="S79" s="138">
        <v>68.027272727272702</v>
      </c>
      <c r="T79" s="138">
        <v>68.481818181818198</v>
      </c>
      <c r="U79" s="138">
        <v>68.936363636363595</v>
      </c>
      <c r="V79" s="138">
        <v>69.390909090909105</v>
      </c>
      <c r="W79" s="138">
        <v>69.845454545454501</v>
      </c>
      <c r="X79" s="127">
        <v>70.3</v>
      </c>
      <c r="Y79" s="127">
        <v>70.3</v>
      </c>
      <c r="Z79" s="162" t="s">
        <v>594</v>
      </c>
      <c r="AA79" s="128">
        <v>1.0416666666666701E-2</v>
      </c>
      <c r="AB79" s="130" t="s">
        <v>348</v>
      </c>
      <c r="AC79" s="130" t="s">
        <v>260</v>
      </c>
      <c r="AD79" s="129" t="s">
        <v>745</v>
      </c>
      <c r="AE79" s="130" t="s">
        <v>69</v>
      </c>
      <c r="AF79" s="130" t="s">
        <v>92</v>
      </c>
      <c r="AG79" s="139">
        <v>2</v>
      </c>
      <c r="AH79" s="139">
        <v>2017</v>
      </c>
      <c r="AI79" s="133">
        <v>43405</v>
      </c>
      <c r="AJ79" s="133">
        <v>46904</v>
      </c>
      <c r="AK79" s="159">
        <v>2</v>
      </c>
      <c r="AL79" s="159">
        <v>4</v>
      </c>
      <c r="AM79" s="159">
        <v>0</v>
      </c>
      <c r="AN79" s="159">
        <v>1</v>
      </c>
      <c r="AO79" s="159">
        <v>1</v>
      </c>
      <c r="AP79" s="159">
        <v>1</v>
      </c>
      <c r="AQ79" s="159">
        <v>1</v>
      </c>
      <c r="AR79" s="159">
        <v>1</v>
      </c>
      <c r="AS79" s="159">
        <v>1</v>
      </c>
      <c r="AT79" s="159">
        <v>1</v>
      </c>
      <c r="AU79" s="159">
        <v>1</v>
      </c>
      <c r="AV79" s="159">
        <v>16</v>
      </c>
      <c r="AW79" s="159">
        <v>103.11208600000001</v>
      </c>
      <c r="AX79" s="159">
        <v>103.11208600000001</v>
      </c>
      <c r="AY79" s="139" t="s">
        <v>115</v>
      </c>
      <c r="AZ79" s="159">
        <v>190</v>
      </c>
      <c r="BA79" s="159">
        <v>190</v>
      </c>
      <c r="BB79" s="139" t="s">
        <v>115</v>
      </c>
      <c r="BC79" s="159">
        <v>0</v>
      </c>
      <c r="BD79" s="159"/>
      <c r="BE79" s="139"/>
      <c r="BF79" s="159">
        <v>60</v>
      </c>
      <c r="BG79" s="159"/>
      <c r="BH79" s="139"/>
      <c r="BI79" s="159">
        <v>60</v>
      </c>
      <c r="BJ79" s="159"/>
      <c r="BK79" s="139"/>
      <c r="BL79" s="159">
        <v>60</v>
      </c>
      <c r="BM79" s="159"/>
      <c r="BN79" s="139"/>
      <c r="BO79" s="159">
        <v>60</v>
      </c>
      <c r="BP79" s="159"/>
      <c r="BQ79" s="139"/>
      <c r="BR79" s="159">
        <v>60</v>
      </c>
      <c r="BS79" s="159"/>
      <c r="BT79" s="139"/>
      <c r="BU79" s="159">
        <v>60</v>
      </c>
      <c r="BV79" s="159"/>
      <c r="BW79" s="139"/>
      <c r="BX79" s="159">
        <v>60</v>
      </c>
      <c r="BY79" s="159"/>
      <c r="BZ79" s="139"/>
      <c r="CA79" s="159">
        <v>60</v>
      </c>
      <c r="CB79" s="159"/>
      <c r="CC79" s="139"/>
      <c r="CD79" s="10">
        <f t="shared" si="0"/>
        <v>773.11208599999998</v>
      </c>
      <c r="CE79" s="129" t="s">
        <v>236</v>
      </c>
      <c r="CF79" s="129" t="s">
        <v>237</v>
      </c>
      <c r="CG79" s="130" t="s">
        <v>116</v>
      </c>
      <c r="CH79" s="130" t="s">
        <v>117</v>
      </c>
      <c r="CI79" s="130">
        <v>1591</v>
      </c>
      <c r="CJ79" s="130" t="s">
        <v>118</v>
      </c>
    </row>
    <row r="80" spans="1:92" s="81" customFormat="1" ht="17.25" hidden="1" customHeight="1">
      <c r="A80" s="122" t="s">
        <v>426</v>
      </c>
      <c r="B80" s="121"/>
      <c r="C80" s="122" t="s">
        <v>517</v>
      </c>
      <c r="D80" s="161"/>
      <c r="E80" s="122" t="s">
        <v>518</v>
      </c>
      <c r="F80" s="122" t="s">
        <v>519</v>
      </c>
      <c r="G80" s="125" t="s">
        <v>744</v>
      </c>
      <c r="H80" s="122" t="s">
        <v>60</v>
      </c>
      <c r="I80" s="132" t="s">
        <v>61</v>
      </c>
      <c r="J80" s="132">
        <v>65.3</v>
      </c>
      <c r="K80" s="132">
        <v>2017</v>
      </c>
      <c r="L80" s="126">
        <v>43374</v>
      </c>
      <c r="M80" s="126">
        <v>47118</v>
      </c>
      <c r="N80" s="138">
        <v>65.754545454545493</v>
      </c>
      <c r="O80" s="138">
        <v>66.209090909090904</v>
      </c>
      <c r="P80" s="138">
        <v>66.6636363636364</v>
      </c>
      <c r="Q80" s="138">
        <v>67.118181818181796</v>
      </c>
      <c r="R80" s="138">
        <v>67.572727272727306</v>
      </c>
      <c r="S80" s="138">
        <v>68.027272727272702</v>
      </c>
      <c r="T80" s="138">
        <v>68.481818181818198</v>
      </c>
      <c r="U80" s="138">
        <v>68.936363636363595</v>
      </c>
      <c r="V80" s="138">
        <v>69.390909090909105</v>
      </c>
      <c r="W80" s="138">
        <v>69.845454545454501</v>
      </c>
      <c r="X80" s="127">
        <v>70.3</v>
      </c>
      <c r="Y80" s="127">
        <v>70.3</v>
      </c>
      <c r="Z80" s="122" t="s">
        <v>489</v>
      </c>
      <c r="AA80" s="128">
        <v>7.3000000000000001E-3</v>
      </c>
      <c r="AB80" s="271" t="s">
        <v>738</v>
      </c>
      <c r="AC80" s="271" t="s">
        <v>739</v>
      </c>
      <c r="AD80" s="259" t="s">
        <v>745</v>
      </c>
      <c r="AE80" s="271" t="s">
        <v>69</v>
      </c>
      <c r="AF80" s="271" t="s">
        <v>61</v>
      </c>
      <c r="AG80" s="272">
        <v>0</v>
      </c>
      <c r="AH80" s="132">
        <v>2017</v>
      </c>
      <c r="AI80" s="133">
        <v>43405</v>
      </c>
      <c r="AJ80" s="133">
        <v>47118</v>
      </c>
      <c r="AK80" s="132">
        <v>5</v>
      </c>
      <c r="AL80" s="132">
        <v>12</v>
      </c>
      <c r="AM80" s="132">
        <v>12</v>
      </c>
      <c r="AN80" s="132">
        <v>12</v>
      </c>
      <c r="AO80" s="132">
        <v>12</v>
      </c>
      <c r="AP80" s="132">
        <v>12</v>
      </c>
      <c r="AQ80" s="132">
        <v>12</v>
      </c>
      <c r="AR80" s="132">
        <v>12</v>
      </c>
      <c r="AS80" s="132">
        <v>12</v>
      </c>
      <c r="AT80" s="132">
        <v>12</v>
      </c>
      <c r="AU80" s="132">
        <v>12</v>
      </c>
      <c r="AV80" s="139">
        <v>125</v>
      </c>
      <c r="AW80" s="148">
        <v>120</v>
      </c>
      <c r="AX80" s="148">
        <v>120</v>
      </c>
      <c r="AY80" s="148" t="s">
        <v>479</v>
      </c>
      <c r="AZ80" s="148">
        <v>123.6</v>
      </c>
      <c r="BA80" s="148">
        <v>123.6</v>
      </c>
      <c r="BB80" s="125" t="s">
        <v>479</v>
      </c>
      <c r="BC80" s="148">
        <v>127.30800000000001</v>
      </c>
      <c r="BD80" s="148">
        <v>127.30800000000001</v>
      </c>
      <c r="BE80" s="148" t="s">
        <v>479</v>
      </c>
      <c r="BF80" s="148">
        <v>131.12724</v>
      </c>
      <c r="BG80" s="148"/>
      <c r="BH80" s="148"/>
      <c r="BI80" s="148">
        <v>135.06105719999999</v>
      </c>
      <c r="BJ80" s="148"/>
      <c r="BK80" s="148"/>
      <c r="BL80" s="148">
        <v>139.112888916</v>
      </c>
      <c r="BM80" s="148"/>
      <c r="BN80" s="148"/>
      <c r="BO80" s="148">
        <v>143.28627558348001</v>
      </c>
      <c r="BP80" s="148"/>
      <c r="BQ80" s="148"/>
      <c r="BR80" s="148">
        <v>147.58486385098399</v>
      </c>
      <c r="BS80" s="148"/>
      <c r="BT80" s="148"/>
      <c r="BU80" s="148">
        <v>152.012409766514</v>
      </c>
      <c r="BV80" s="148"/>
      <c r="BW80" s="148"/>
      <c r="BX80" s="148">
        <v>156.572782059509</v>
      </c>
      <c r="BY80" s="148"/>
      <c r="BZ80" s="148"/>
      <c r="CA80" s="148">
        <v>161.26996552129501</v>
      </c>
      <c r="CB80" s="148"/>
      <c r="CC80" s="148"/>
      <c r="CD80" s="10">
        <f t="shared" si="0"/>
        <v>1536.9354828977816</v>
      </c>
      <c r="CE80" s="130" t="s">
        <v>238</v>
      </c>
      <c r="CF80" s="129" t="s">
        <v>95</v>
      </c>
      <c r="CG80" s="205" t="s">
        <v>310</v>
      </c>
      <c r="CH80" s="205" t="s">
        <v>311</v>
      </c>
      <c r="CI80" s="205" t="s">
        <v>312</v>
      </c>
      <c r="CJ80" s="215" t="s">
        <v>313</v>
      </c>
    </row>
    <row r="81" spans="1:88" s="81" customFormat="1" ht="17.25" customHeight="1">
      <c r="A81" s="122" t="s">
        <v>426</v>
      </c>
      <c r="B81" s="121"/>
      <c r="C81" s="122" t="s">
        <v>517</v>
      </c>
      <c r="D81" s="161"/>
      <c r="E81" s="122" t="s">
        <v>518</v>
      </c>
      <c r="F81" s="122" t="s">
        <v>519</v>
      </c>
      <c r="G81" s="125" t="s">
        <v>744</v>
      </c>
      <c r="H81" s="122" t="s">
        <v>60</v>
      </c>
      <c r="I81" s="132" t="s">
        <v>61</v>
      </c>
      <c r="J81" s="132">
        <v>65.3</v>
      </c>
      <c r="K81" s="132">
        <v>2017</v>
      </c>
      <c r="L81" s="126">
        <v>43374</v>
      </c>
      <c r="M81" s="126">
        <v>47118</v>
      </c>
      <c r="N81" s="138">
        <v>65.754545454545493</v>
      </c>
      <c r="O81" s="138">
        <v>66.209090909090904</v>
      </c>
      <c r="P81" s="138">
        <v>66.6636363636364</v>
      </c>
      <c r="Q81" s="138">
        <v>67.118181818181796</v>
      </c>
      <c r="R81" s="138">
        <v>67.572727272727306</v>
      </c>
      <c r="S81" s="138">
        <v>68.027272727272702</v>
      </c>
      <c r="T81" s="138">
        <v>68.481818181818198</v>
      </c>
      <c r="U81" s="138">
        <v>68.936363636363595</v>
      </c>
      <c r="V81" s="138">
        <v>69.390909090909105</v>
      </c>
      <c r="W81" s="138">
        <v>69.845454545454501</v>
      </c>
      <c r="X81" s="127">
        <v>70.3</v>
      </c>
      <c r="Y81" s="127">
        <v>70.3</v>
      </c>
      <c r="Z81" s="122" t="s">
        <v>470</v>
      </c>
      <c r="AA81" s="128">
        <v>7.3000000000000001E-3</v>
      </c>
      <c r="AB81" s="129" t="s">
        <v>471</v>
      </c>
      <c r="AC81" s="129" t="s">
        <v>207</v>
      </c>
      <c r="AD81" s="129" t="s">
        <v>747</v>
      </c>
      <c r="AE81" s="129" t="s">
        <v>69</v>
      </c>
      <c r="AF81" s="129" t="s">
        <v>61</v>
      </c>
      <c r="AG81" s="139">
        <v>0</v>
      </c>
      <c r="AH81" s="132">
        <v>2018</v>
      </c>
      <c r="AI81" s="133">
        <v>43466</v>
      </c>
      <c r="AJ81" s="133">
        <v>47118</v>
      </c>
      <c r="AK81" s="233"/>
      <c r="AL81" s="233">
        <v>1</v>
      </c>
      <c r="AM81" s="233">
        <v>1</v>
      </c>
      <c r="AN81" s="233">
        <v>1</v>
      </c>
      <c r="AO81" s="233">
        <v>1</v>
      </c>
      <c r="AP81" s="233">
        <v>1</v>
      </c>
      <c r="AQ81" s="233">
        <v>1</v>
      </c>
      <c r="AR81" s="233">
        <v>1</v>
      </c>
      <c r="AS81" s="233">
        <v>1</v>
      </c>
      <c r="AT81" s="233">
        <v>1</v>
      </c>
      <c r="AU81" s="233">
        <v>1</v>
      </c>
      <c r="AV81" s="141">
        <v>10</v>
      </c>
      <c r="AW81" s="134">
        <v>0</v>
      </c>
      <c r="AX81" s="134">
        <v>0</v>
      </c>
      <c r="AY81" s="122"/>
      <c r="AZ81" s="134">
        <v>15</v>
      </c>
      <c r="BA81" s="134">
        <v>15</v>
      </c>
      <c r="BB81" s="125" t="s">
        <v>446</v>
      </c>
      <c r="BC81" s="134">
        <v>15</v>
      </c>
      <c r="BD81" s="134">
        <v>15</v>
      </c>
      <c r="BE81" s="125" t="s">
        <v>446</v>
      </c>
      <c r="BF81" s="134">
        <v>15</v>
      </c>
      <c r="BG81" s="134"/>
      <c r="BH81" s="125"/>
      <c r="BI81" s="134">
        <v>15</v>
      </c>
      <c r="BJ81" s="134"/>
      <c r="BK81" s="125"/>
      <c r="BL81" s="134">
        <v>15</v>
      </c>
      <c r="BM81" s="134"/>
      <c r="BN81" s="125"/>
      <c r="BO81" s="134">
        <v>15</v>
      </c>
      <c r="BP81" s="134"/>
      <c r="BQ81" s="125"/>
      <c r="BR81" s="134">
        <v>15</v>
      </c>
      <c r="BS81" s="134"/>
      <c r="BT81" s="125"/>
      <c r="BU81" s="134">
        <v>15</v>
      </c>
      <c r="BV81" s="134"/>
      <c r="BW81" s="125"/>
      <c r="BX81" s="134">
        <v>15</v>
      </c>
      <c r="BY81" s="134"/>
      <c r="BZ81" s="125"/>
      <c r="CA81" s="134">
        <v>15</v>
      </c>
      <c r="CB81" s="134"/>
      <c r="CC81" s="125"/>
      <c r="CD81" s="10">
        <f t="shared" ref="CD81:CD119" si="1">SUM(AW81+AZ81+BC81+BF81+BI81+BL81+BO81+BR81+BU81+BX81+CA81)</f>
        <v>150</v>
      </c>
      <c r="CE81" s="129" t="s">
        <v>71</v>
      </c>
      <c r="CF81" s="129" t="s">
        <v>150</v>
      </c>
      <c r="CG81" s="129" t="s">
        <v>208</v>
      </c>
      <c r="CH81" s="129" t="s">
        <v>209</v>
      </c>
      <c r="CI81" s="129">
        <v>3387000</v>
      </c>
      <c r="CJ81" s="129" t="s">
        <v>210</v>
      </c>
    </row>
    <row r="82" spans="1:88" s="81" customFormat="1" ht="17.25" hidden="1" customHeight="1">
      <c r="A82" s="122" t="s">
        <v>426</v>
      </c>
      <c r="B82" s="121"/>
      <c r="C82" s="122" t="s">
        <v>517</v>
      </c>
      <c r="D82" s="161"/>
      <c r="E82" s="122" t="s">
        <v>518</v>
      </c>
      <c r="F82" s="122" t="s">
        <v>519</v>
      </c>
      <c r="G82" s="125" t="s">
        <v>744</v>
      </c>
      <c r="H82" s="122" t="s">
        <v>60</v>
      </c>
      <c r="I82" s="132" t="s">
        <v>61</v>
      </c>
      <c r="J82" s="132">
        <v>65.3</v>
      </c>
      <c r="K82" s="132">
        <v>2017</v>
      </c>
      <c r="L82" s="126">
        <v>43374</v>
      </c>
      <c r="M82" s="126">
        <v>47118</v>
      </c>
      <c r="N82" s="138">
        <v>65.754545454545493</v>
      </c>
      <c r="O82" s="138">
        <v>66.209090909090904</v>
      </c>
      <c r="P82" s="138">
        <v>66.6636363636364</v>
      </c>
      <c r="Q82" s="138">
        <v>67.118181818181796</v>
      </c>
      <c r="R82" s="138">
        <v>67.572727272727306</v>
      </c>
      <c r="S82" s="138">
        <v>68.027272727272702</v>
      </c>
      <c r="T82" s="138">
        <v>68.481818181818198</v>
      </c>
      <c r="U82" s="138">
        <v>68.936363636363595</v>
      </c>
      <c r="V82" s="138">
        <v>69.390909090909105</v>
      </c>
      <c r="W82" s="138">
        <v>69.845454545454501</v>
      </c>
      <c r="X82" s="127">
        <v>70.3</v>
      </c>
      <c r="Y82" s="127">
        <v>70.3</v>
      </c>
      <c r="Z82" s="122" t="s">
        <v>720</v>
      </c>
      <c r="AA82" s="128">
        <v>7.3000000000000001E-3</v>
      </c>
      <c r="AB82" s="129" t="s">
        <v>721</v>
      </c>
      <c r="AC82" s="129" t="s">
        <v>722</v>
      </c>
      <c r="AD82" s="129" t="s">
        <v>745</v>
      </c>
      <c r="AE82" s="129" t="s">
        <v>60</v>
      </c>
      <c r="AF82" s="129" t="s">
        <v>61</v>
      </c>
      <c r="AG82" s="139">
        <v>0</v>
      </c>
      <c r="AH82" s="132">
        <v>2017</v>
      </c>
      <c r="AI82" s="133">
        <v>43405</v>
      </c>
      <c r="AJ82" s="133">
        <v>44926</v>
      </c>
      <c r="AK82" s="281">
        <v>0.05</v>
      </c>
      <c r="AL82" s="281">
        <v>0.4</v>
      </c>
      <c r="AM82" s="281">
        <v>0.5</v>
      </c>
      <c r="AN82" s="281">
        <v>0.8</v>
      </c>
      <c r="AO82" s="281">
        <v>1</v>
      </c>
      <c r="AP82" s="233"/>
      <c r="AQ82" s="233"/>
      <c r="AR82" s="233"/>
      <c r="AS82" s="233"/>
      <c r="AT82" s="233"/>
      <c r="AU82" s="233"/>
      <c r="AV82" s="136">
        <v>1</v>
      </c>
      <c r="AW82" s="134">
        <v>15.866666666666667</v>
      </c>
      <c r="AX82" s="134">
        <v>15.866666666666667</v>
      </c>
      <c r="AY82" s="122" t="s">
        <v>261</v>
      </c>
      <c r="AZ82" s="134">
        <v>49.028000000000006</v>
      </c>
      <c r="BA82" s="134"/>
      <c r="BB82" s="125"/>
      <c r="BC82" s="134">
        <v>50.498840000000008</v>
      </c>
      <c r="BD82" s="134"/>
      <c r="BE82" s="125"/>
      <c r="BF82" s="134">
        <v>52.013805200000007</v>
      </c>
      <c r="BG82" s="134"/>
      <c r="BH82" s="125"/>
      <c r="BI82" s="134">
        <v>53.574219356000008</v>
      </c>
      <c r="BJ82" s="134"/>
      <c r="BK82" s="125"/>
      <c r="BL82" s="134"/>
      <c r="BM82" s="134"/>
      <c r="BN82" s="125"/>
      <c r="BO82" s="134"/>
      <c r="BP82" s="134"/>
      <c r="BQ82" s="125"/>
      <c r="BR82" s="134"/>
      <c r="BS82" s="134"/>
      <c r="BT82" s="125"/>
      <c r="BU82" s="134"/>
      <c r="BV82" s="134"/>
      <c r="BW82" s="125"/>
      <c r="BX82" s="134"/>
      <c r="BY82" s="134"/>
      <c r="BZ82" s="125"/>
      <c r="CA82" s="134"/>
      <c r="CB82" s="134"/>
      <c r="CC82" s="125"/>
      <c r="CD82" s="10">
        <f t="shared" si="1"/>
        <v>220.98153122266669</v>
      </c>
      <c r="CE82" s="129" t="s">
        <v>62</v>
      </c>
      <c r="CF82" s="129" t="s">
        <v>63</v>
      </c>
      <c r="CG82" s="129" t="s">
        <v>79</v>
      </c>
      <c r="CH82" s="129" t="s">
        <v>302</v>
      </c>
      <c r="CI82" s="129" t="s">
        <v>303</v>
      </c>
      <c r="CJ82" s="129" t="s">
        <v>304</v>
      </c>
    </row>
    <row r="83" spans="1:88" s="81" customFormat="1" ht="17.25" hidden="1" customHeight="1">
      <c r="A83" s="122" t="s">
        <v>426</v>
      </c>
      <c r="B83" s="121"/>
      <c r="C83" s="122" t="s">
        <v>520</v>
      </c>
      <c r="D83" s="161">
        <v>8.3299999999999999E-2</v>
      </c>
      <c r="E83" s="122" t="s">
        <v>521</v>
      </c>
      <c r="F83" s="122" t="s">
        <v>522</v>
      </c>
      <c r="G83" s="125" t="s">
        <v>744</v>
      </c>
      <c r="H83" s="122" t="s">
        <v>160</v>
      </c>
      <c r="I83" s="132" t="s">
        <v>61</v>
      </c>
      <c r="J83" s="132">
        <v>21.61</v>
      </c>
      <c r="K83" s="132">
        <v>2016</v>
      </c>
      <c r="L83" s="126">
        <v>43374</v>
      </c>
      <c r="M83" s="126">
        <v>47118</v>
      </c>
      <c r="N83" s="122">
        <v>20.009</v>
      </c>
      <c r="O83" s="122"/>
      <c r="P83" s="122">
        <v>18.408000000000001</v>
      </c>
      <c r="Q83" s="122"/>
      <c r="R83" s="122">
        <v>16.806999999999999</v>
      </c>
      <c r="S83" s="122"/>
      <c r="T83" s="122">
        <v>15.206</v>
      </c>
      <c r="U83" s="122"/>
      <c r="V83" s="122">
        <v>13.605</v>
      </c>
      <c r="W83" s="122"/>
      <c r="X83" s="163">
        <v>12.004</v>
      </c>
      <c r="Y83" s="163">
        <v>12.004</v>
      </c>
      <c r="Z83" s="122" t="s">
        <v>490</v>
      </c>
      <c r="AA83" s="128">
        <v>1.6666666666666701E-2</v>
      </c>
      <c r="AB83" s="271" t="s">
        <v>491</v>
      </c>
      <c r="AC83" s="271" t="s">
        <v>492</v>
      </c>
      <c r="AD83" s="259" t="s">
        <v>745</v>
      </c>
      <c r="AE83" s="271" t="s">
        <v>69</v>
      </c>
      <c r="AF83" s="271" t="s">
        <v>92</v>
      </c>
      <c r="AG83" s="272">
        <v>0</v>
      </c>
      <c r="AH83" s="132">
        <v>2017</v>
      </c>
      <c r="AI83" s="133">
        <v>43466</v>
      </c>
      <c r="AJ83" s="133">
        <v>47118</v>
      </c>
      <c r="AK83" s="228"/>
      <c r="AL83" s="132">
        <v>4</v>
      </c>
      <c r="AM83" s="132">
        <v>4</v>
      </c>
      <c r="AN83" s="132">
        <v>4</v>
      </c>
      <c r="AO83" s="132">
        <v>4</v>
      </c>
      <c r="AP83" s="132">
        <v>4</v>
      </c>
      <c r="AQ83" s="132">
        <v>4</v>
      </c>
      <c r="AR83" s="132">
        <v>4</v>
      </c>
      <c r="AS83" s="132">
        <v>4</v>
      </c>
      <c r="AT83" s="132">
        <v>4</v>
      </c>
      <c r="AU83" s="132">
        <v>4</v>
      </c>
      <c r="AV83" s="139">
        <v>40</v>
      </c>
      <c r="AW83" s="148"/>
      <c r="AX83" s="148"/>
      <c r="AY83" s="148"/>
      <c r="AZ83" s="148">
        <v>65</v>
      </c>
      <c r="BA83" s="148">
        <v>65</v>
      </c>
      <c r="BB83" s="148" t="s">
        <v>261</v>
      </c>
      <c r="BC83" s="148">
        <v>41.2</v>
      </c>
      <c r="BD83" s="148">
        <f>40*(1+0.03)</f>
        <v>41.2</v>
      </c>
      <c r="BE83" s="148" t="s">
        <v>261</v>
      </c>
      <c r="BF83" s="148">
        <v>42.436000000000007</v>
      </c>
      <c r="BG83" s="148"/>
      <c r="BH83" s="148"/>
      <c r="BI83" s="148">
        <v>43.709080000000007</v>
      </c>
      <c r="BJ83" s="148"/>
      <c r="BK83" s="148"/>
      <c r="BL83" s="148">
        <v>45.020352400000007</v>
      </c>
      <c r="BM83" s="148"/>
      <c r="BN83" s="148"/>
      <c r="BO83" s="148">
        <v>46.370962972000008</v>
      </c>
      <c r="BP83" s="148"/>
      <c r="BQ83" s="148"/>
      <c r="BR83" s="148">
        <v>47.762091861160009</v>
      </c>
      <c r="BS83" s="148"/>
      <c r="BT83" s="148"/>
      <c r="BU83" s="148">
        <v>49.194954616994814</v>
      </c>
      <c r="BV83" s="148"/>
      <c r="BW83" s="148"/>
      <c r="BX83" s="148">
        <v>50.670803255504659</v>
      </c>
      <c r="BY83" s="148"/>
      <c r="BZ83" s="148"/>
      <c r="CA83" s="148">
        <v>52.190927353169798</v>
      </c>
      <c r="CB83" s="148"/>
      <c r="CC83" s="148"/>
      <c r="CD83" s="10">
        <f t="shared" si="1"/>
        <v>483.55517245882936</v>
      </c>
      <c r="CE83" s="130" t="s">
        <v>238</v>
      </c>
      <c r="CF83" s="129" t="s">
        <v>95</v>
      </c>
      <c r="CG83" s="197" t="s">
        <v>271</v>
      </c>
      <c r="CH83" s="197" t="s">
        <v>319</v>
      </c>
      <c r="CI83" s="205" t="s">
        <v>320</v>
      </c>
      <c r="CJ83" s="214" t="s">
        <v>321</v>
      </c>
    </row>
    <row r="84" spans="1:88" s="81" customFormat="1" ht="17.25" hidden="1" customHeight="1">
      <c r="A84" s="122" t="s">
        <v>426</v>
      </c>
      <c r="B84" s="121"/>
      <c r="C84" s="122" t="s">
        <v>520</v>
      </c>
      <c r="D84" s="161"/>
      <c r="E84" s="122" t="s">
        <v>521</v>
      </c>
      <c r="F84" s="122" t="s">
        <v>522</v>
      </c>
      <c r="G84" s="125" t="s">
        <v>744</v>
      </c>
      <c r="H84" s="122" t="s">
        <v>160</v>
      </c>
      <c r="I84" s="132" t="s">
        <v>61</v>
      </c>
      <c r="J84" s="132">
        <v>21.61</v>
      </c>
      <c r="K84" s="132">
        <v>2016</v>
      </c>
      <c r="L84" s="126">
        <v>43374</v>
      </c>
      <c r="M84" s="126">
        <v>47118</v>
      </c>
      <c r="N84" s="122">
        <v>20.009</v>
      </c>
      <c r="O84" s="122"/>
      <c r="P84" s="122">
        <v>18.408000000000001</v>
      </c>
      <c r="Q84" s="122"/>
      <c r="R84" s="122">
        <v>16.806999999999999</v>
      </c>
      <c r="S84" s="122"/>
      <c r="T84" s="122">
        <v>15.206</v>
      </c>
      <c r="U84" s="122"/>
      <c r="V84" s="122">
        <v>13.605</v>
      </c>
      <c r="W84" s="122"/>
      <c r="X84" s="163">
        <v>12.004</v>
      </c>
      <c r="Y84" s="163">
        <v>12.004</v>
      </c>
      <c r="Z84" s="122" t="s">
        <v>622</v>
      </c>
      <c r="AA84" s="128">
        <v>1.0416666666666701E-2</v>
      </c>
      <c r="AB84" s="271" t="s">
        <v>740</v>
      </c>
      <c r="AC84" s="271" t="s">
        <v>741</v>
      </c>
      <c r="AD84" s="259" t="s">
        <v>753</v>
      </c>
      <c r="AE84" s="274" t="s">
        <v>69</v>
      </c>
      <c r="AF84" s="274" t="s">
        <v>61</v>
      </c>
      <c r="AG84" s="272">
        <v>0</v>
      </c>
      <c r="AH84" s="132">
        <v>2017</v>
      </c>
      <c r="AI84" s="198">
        <v>44197</v>
      </c>
      <c r="AJ84" s="133">
        <v>44561</v>
      </c>
      <c r="AK84" s="234"/>
      <c r="AL84" s="234"/>
      <c r="AM84" s="234"/>
      <c r="AN84" s="235">
        <v>1</v>
      </c>
      <c r="AO84" s="234"/>
      <c r="AP84" s="234"/>
      <c r="AQ84" s="234"/>
      <c r="AR84" s="234"/>
      <c r="AS84" s="234"/>
      <c r="AT84" s="234"/>
      <c r="AU84" s="234"/>
      <c r="AV84" s="164">
        <v>1</v>
      </c>
      <c r="AW84" s="148"/>
      <c r="AX84" s="148"/>
      <c r="AY84" s="148"/>
      <c r="AZ84" s="148"/>
      <c r="BA84" s="148"/>
      <c r="BB84" s="148"/>
      <c r="BC84" s="148"/>
      <c r="BD84" s="148"/>
      <c r="BE84" s="148"/>
      <c r="BF84" s="148">
        <v>105</v>
      </c>
      <c r="BG84" s="148"/>
      <c r="BH84" s="148"/>
      <c r="BI84" s="148"/>
      <c r="BJ84" s="148"/>
      <c r="BK84" s="148"/>
      <c r="BL84" s="148"/>
      <c r="BM84" s="148"/>
      <c r="BN84" s="148"/>
      <c r="BO84" s="148"/>
      <c r="BP84" s="148"/>
      <c r="BQ84" s="148"/>
      <c r="BR84" s="148"/>
      <c r="BS84" s="148"/>
      <c r="BT84" s="148"/>
      <c r="BU84" s="148"/>
      <c r="BV84" s="148"/>
      <c r="BW84" s="148"/>
      <c r="BX84" s="148"/>
      <c r="BY84" s="148"/>
      <c r="BZ84" s="148"/>
      <c r="CA84" s="148"/>
      <c r="CB84" s="148"/>
      <c r="CC84" s="148"/>
      <c r="CD84" s="10">
        <f t="shared" si="1"/>
        <v>105</v>
      </c>
      <c r="CE84" s="130" t="s">
        <v>238</v>
      </c>
      <c r="CF84" s="165" t="s">
        <v>95</v>
      </c>
      <c r="CG84" s="206" t="s">
        <v>268</v>
      </c>
      <c r="CH84" s="205" t="s">
        <v>307</v>
      </c>
      <c r="CI84" s="205" t="s">
        <v>308</v>
      </c>
      <c r="CJ84" s="215" t="s">
        <v>309</v>
      </c>
    </row>
    <row r="85" spans="1:88" s="81" customFormat="1" ht="15.75" hidden="1" customHeight="1">
      <c r="A85" s="122" t="s">
        <v>426</v>
      </c>
      <c r="B85" s="121"/>
      <c r="C85" s="122" t="s">
        <v>520</v>
      </c>
      <c r="D85" s="161"/>
      <c r="E85" s="122" t="s">
        <v>521</v>
      </c>
      <c r="F85" s="122" t="s">
        <v>522</v>
      </c>
      <c r="G85" s="125" t="s">
        <v>744</v>
      </c>
      <c r="H85" s="122" t="s">
        <v>160</v>
      </c>
      <c r="I85" s="132" t="s">
        <v>61</v>
      </c>
      <c r="J85" s="132">
        <v>21.61</v>
      </c>
      <c r="K85" s="132">
        <v>2016</v>
      </c>
      <c r="L85" s="126">
        <v>43405</v>
      </c>
      <c r="M85" s="126">
        <v>47118</v>
      </c>
      <c r="N85" s="122">
        <v>20.009</v>
      </c>
      <c r="O85" s="122"/>
      <c r="P85" s="122">
        <v>18.408000000000001</v>
      </c>
      <c r="Q85" s="122"/>
      <c r="R85" s="122">
        <v>16.806999999999999</v>
      </c>
      <c r="S85" s="122"/>
      <c r="T85" s="122">
        <v>15.206</v>
      </c>
      <c r="U85" s="122"/>
      <c r="V85" s="122">
        <v>13.605</v>
      </c>
      <c r="W85" s="122"/>
      <c r="X85" s="163">
        <v>12.004</v>
      </c>
      <c r="Y85" s="163">
        <v>12.004</v>
      </c>
      <c r="Z85" s="122" t="s">
        <v>435</v>
      </c>
      <c r="AA85" s="128">
        <v>1.0416666666666701E-2</v>
      </c>
      <c r="AB85" s="130" t="s">
        <v>728</v>
      </c>
      <c r="AC85" s="130" t="s">
        <v>729</v>
      </c>
      <c r="AD85" s="259" t="s">
        <v>753</v>
      </c>
      <c r="AE85" s="130" t="s">
        <v>78</v>
      </c>
      <c r="AF85" s="130" t="s">
        <v>61</v>
      </c>
      <c r="AG85" s="137">
        <v>1</v>
      </c>
      <c r="AH85" s="139">
        <v>2017</v>
      </c>
      <c r="AI85" s="133">
        <v>43405</v>
      </c>
      <c r="AJ85" s="133" t="s">
        <v>655</v>
      </c>
      <c r="AK85" s="137">
        <v>1</v>
      </c>
      <c r="AL85" s="137">
        <v>1</v>
      </c>
      <c r="AM85" s="137">
        <v>1</v>
      </c>
      <c r="AN85" s="137">
        <v>1</v>
      </c>
      <c r="AO85" s="139"/>
      <c r="AP85" s="139"/>
      <c r="AQ85" s="139"/>
      <c r="AR85" s="139"/>
      <c r="AS85" s="139"/>
      <c r="AT85" s="139"/>
      <c r="AU85" s="139"/>
      <c r="AV85" s="199">
        <v>1</v>
      </c>
      <c r="AW85" s="142">
        <v>545</v>
      </c>
      <c r="AX85" s="142">
        <v>545</v>
      </c>
      <c r="AY85" s="125" t="s">
        <v>70</v>
      </c>
      <c r="AZ85" s="142">
        <v>583</v>
      </c>
      <c r="BA85" s="142">
        <v>583</v>
      </c>
      <c r="BB85" s="125" t="s">
        <v>70</v>
      </c>
      <c r="BC85" s="142">
        <v>312</v>
      </c>
      <c r="BD85" s="142">
        <v>312</v>
      </c>
      <c r="BE85" s="125" t="s">
        <v>70</v>
      </c>
      <c r="BF85" s="142">
        <v>322</v>
      </c>
      <c r="BG85" s="142"/>
      <c r="BH85" s="125"/>
      <c r="BI85" s="125"/>
      <c r="BJ85" s="125"/>
      <c r="BK85" s="125"/>
      <c r="BL85" s="125"/>
      <c r="BM85" s="125"/>
      <c r="BN85" s="125"/>
      <c r="BO85" s="125"/>
      <c r="BP85" s="125"/>
      <c r="BQ85" s="125"/>
      <c r="BR85" s="125"/>
      <c r="BS85" s="125"/>
      <c r="BT85" s="125"/>
      <c r="BU85" s="125"/>
      <c r="BV85" s="125"/>
      <c r="BW85" s="125"/>
      <c r="BX85" s="125"/>
      <c r="BY85" s="125"/>
      <c r="BZ85" s="125"/>
      <c r="CA85" s="125"/>
      <c r="CB85" s="125"/>
      <c r="CC85" s="125"/>
      <c r="CD85" s="10">
        <f t="shared" si="1"/>
        <v>1762</v>
      </c>
      <c r="CE85" s="129" t="s">
        <v>62</v>
      </c>
      <c r="CF85" s="130" t="s">
        <v>63</v>
      </c>
      <c r="CG85" s="156" t="s">
        <v>74</v>
      </c>
      <c r="CH85" s="130" t="s">
        <v>275</v>
      </c>
      <c r="CI85" s="130" t="s">
        <v>276</v>
      </c>
      <c r="CJ85" s="213" t="s">
        <v>553</v>
      </c>
    </row>
    <row r="86" spans="1:88" s="81" customFormat="1" ht="17.25" hidden="1" customHeight="1">
      <c r="A86" s="122" t="s">
        <v>426</v>
      </c>
      <c r="B86" s="121"/>
      <c r="C86" s="122" t="s">
        <v>520</v>
      </c>
      <c r="D86" s="161"/>
      <c r="E86" s="122" t="s">
        <v>521</v>
      </c>
      <c r="F86" s="122" t="s">
        <v>522</v>
      </c>
      <c r="G86" s="125" t="s">
        <v>744</v>
      </c>
      <c r="H86" s="122" t="s">
        <v>160</v>
      </c>
      <c r="I86" s="132" t="s">
        <v>61</v>
      </c>
      <c r="J86" s="132">
        <v>21.61</v>
      </c>
      <c r="K86" s="132">
        <v>2016</v>
      </c>
      <c r="L86" s="126">
        <v>43374</v>
      </c>
      <c r="M86" s="126">
        <v>47118</v>
      </c>
      <c r="N86" s="122">
        <v>20.009</v>
      </c>
      <c r="O86" s="122"/>
      <c r="P86" s="122">
        <v>18.408000000000001</v>
      </c>
      <c r="Q86" s="122"/>
      <c r="R86" s="122">
        <v>16.806999999999999</v>
      </c>
      <c r="S86" s="122"/>
      <c r="T86" s="122">
        <v>15.206</v>
      </c>
      <c r="U86" s="122"/>
      <c r="V86" s="122">
        <v>13.605</v>
      </c>
      <c r="W86" s="122"/>
      <c r="X86" s="163">
        <v>12.004</v>
      </c>
      <c r="Y86" s="163">
        <v>12.004</v>
      </c>
      <c r="Z86" s="122" t="s">
        <v>493</v>
      </c>
      <c r="AA86" s="128">
        <v>1.6666666666666701E-2</v>
      </c>
      <c r="AB86" s="271" t="s">
        <v>494</v>
      </c>
      <c r="AC86" s="271" t="s">
        <v>495</v>
      </c>
      <c r="AD86" s="259" t="s">
        <v>745</v>
      </c>
      <c r="AE86" s="271" t="s">
        <v>69</v>
      </c>
      <c r="AF86" s="271" t="s">
        <v>92</v>
      </c>
      <c r="AG86" s="272">
        <v>0</v>
      </c>
      <c r="AH86" s="132">
        <v>2017</v>
      </c>
      <c r="AI86" s="133">
        <v>43831</v>
      </c>
      <c r="AJ86" s="133">
        <v>47118</v>
      </c>
      <c r="AK86" s="231"/>
      <c r="AL86" s="231"/>
      <c r="AM86" s="233">
        <v>4</v>
      </c>
      <c r="AN86" s="233">
        <v>4</v>
      </c>
      <c r="AO86" s="233">
        <v>4</v>
      </c>
      <c r="AP86" s="233">
        <v>4</v>
      </c>
      <c r="AQ86" s="233">
        <v>4</v>
      </c>
      <c r="AR86" s="233">
        <v>4</v>
      </c>
      <c r="AS86" s="233">
        <v>4</v>
      </c>
      <c r="AT86" s="233">
        <v>4</v>
      </c>
      <c r="AU86" s="233">
        <v>4</v>
      </c>
      <c r="AV86" s="141">
        <v>36</v>
      </c>
      <c r="AW86" s="148"/>
      <c r="AX86" s="148"/>
      <c r="AY86" s="125"/>
      <c r="AZ86" s="148"/>
      <c r="BA86" s="148"/>
      <c r="BB86" s="148"/>
      <c r="BC86" s="148">
        <v>47.6</v>
      </c>
      <c r="BD86" s="148">
        <v>47.6</v>
      </c>
      <c r="BE86" s="148" t="s">
        <v>261</v>
      </c>
      <c r="BF86" s="148">
        <v>49.027999999999999</v>
      </c>
      <c r="BG86" s="148"/>
      <c r="BH86" s="148"/>
      <c r="BI86" s="148">
        <v>50.498840000000001</v>
      </c>
      <c r="BJ86" s="148"/>
      <c r="BK86" s="148"/>
      <c r="BL86" s="148">
        <v>52.0138052</v>
      </c>
      <c r="BM86" s="148"/>
      <c r="BN86" s="148"/>
      <c r="BO86" s="148">
        <v>53.574219356</v>
      </c>
      <c r="BP86" s="148"/>
      <c r="BQ86" s="148"/>
      <c r="BR86" s="148">
        <v>55.181445936679999</v>
      </c>
      <c r="BS86" s="148"/>
      <c r="BT86" s="148"/>
      <c r="BU86" s="148">
        <v>56.8368893147804</v>
      </c>
      <c r="BV86" s="148"/>
      <c r="BW86" s="148"/>
      <c r="BX86" s="148">
        <v>58.541995994223797</v>
      </c>
      <c r="BY86" s="148"/>
      <c r="BZ86" s="148"/>
      <c r="CA86" s="148">
        <v>60.298255874050497</v>
      </c>
      <c r="CB86" s="148"/>
      <c r="CC86" s="148"/>
      <c r="CD86" s="10">
        <f t="shared" si="1"/>
        <v>483.5734516757347</v>
      </c>
      <c r="CE86" s="130" t="s">
        <v>238</v>
      </c>
      <c r="CF86" s="129" t="s">
        <v>95</v>
      </c>
      <c r="CG86" s="197" t="s">
        <v>271</v>
      </c>
      <c r="CH86" s="197" t="s">
        <v>319</v>
      </c>
      <c r="CI86" s="205" t="s">
        <v>320</v>
      </c>
      <c r="CJ86" s="214" t="s">
        <v>321</v>
      </c>
    </row>
    <row r="87" spans="1:88" s="81" customFormat="1" ht="17.25" customHeight="1">
      <c r="A87" s="122" t="s">
        <v>426</v>
      </c>
      <c r="B87" s="121"/>
      <c r="C87" s="122" t="s">
        <v>520</v>
      </c>
      <c r="D87" s="161"/>
      <c r="E87" s="122" t="s">
        <v>521</v>
      </c>
      <c r="F87" s="122" t="s">
        <v>522</v>
      </c>
      <c r="G87" s="125" t="s">
        <v>744</v>
      </c>
      <c r="H87" s="122" t="s">
        <v>160</v>
      </c>
      <c r="I87" s="132" t="s">
        <v>61</v>
      </c>
      <c r="J87" s="132">
        <v>21.61</v>
      </c>
      <c r="K87" s="132">
        <v>2016</v>
      </c>
      <c r="L87" s="126">
        <v>43374</v>
      </c>
      <c r="M87" s="126">
        <v>47118</v>
      </c>
      <c r="N87" s="122">
        <v>20.009</v>
      </c>
      <c r="O87" s="122"/>
      <c r="P87" s="122">
        <v>18.408000000000001</v>
      </c>
      <c r="Q87" s="122"/>
      <c r="R87" s="122">
        <v>16.806999999999999</v>
      </c>
      <c r="S87" s="122"/>
      <c r="T87" s="122">
        <v>15.206</v>
      </c>
      <c r="U87" s="122"/>
      <c r="V87" s="122">
        <v>13.605</v>
      </c>
      <c r="W87" s="122"/>
      <c r="X87" s="163">
        <v>12.004</v>
      </c>
      <c r="Y87" s="163">
        <v>12.004</v>
      </c>
      <c r="Z87" s="122" t="s">
        <v>465</v>
      </c>
      <c r="AA87" s="128">
        <v>5.8333333333333102E-3</v>
      </c>
      <c r="AB87" s="129" t="s">
        <v>466</v>
      </c>
      <c r="AC87" s="129" t="s">
        <v>467</v>
      </c>
      <c r="AD87" s="129" t="s">
        <v>747</v>
      </c>
      <c r="AE87" s="129" t="s">
        <v>60</v>
      </c>
      <c r="AF87" s="129" t="s">
        <v>61</v>
      </c>
      <c r="AG87" s="139">
        <v>0</v>
      </c>
      <c r="AH87" s="132">
        <v>2018</v>
      </c>
      <c r="AI87" s="133">
        <v>43466</v>
      </c>
      <c r="AJ87" s="133">
        <v>44926</v>
      </c>
      <c r="AK87" s="132"/>
      <c r="AL87" s="229">
        <v>0.25</v>
      </c>
      <c r="AM87" s="228">
        <v>0.5</v>
      </c>
      <c r="AN87" s="228">
        <v>0.75</v>
      </c>
      <c r="AO87" s="228">
        <v>1</v>
      </c>
      <c r="AP87" s="228"/>
      <c r="AQ87" s="132"/>
      <c r="AR87" s="132"/>
      <c r="AS87" s="132"/>
      <c r="AT87" s="132"/>
      <c r="AU87" s="132"/>
      <c r="AV87" s="137">
        <v>1</v>
      </c>
      <c r="AW87" s="134">
        <v>0</v>
      </c>
      <c r="AX87" s="134">
        <v>0</v>
      </c>
      <c r="AY87" s="122"/>
      <c r="AZ87" s="134">
        <v>50</v>
      </c>
      <c r="BA87" s="134">
        <v>50</v>
      </c>
      <c r="BB87" s="122" t="s">
        <v>468</v>
      </c>
      <c r="BC87" s="200">
        <v>50</v>
      </c>
      <c r="BD87" s="200">
        <v>50</v>
      </c>
      <c r="BE87" s="125" t="s">
        <v>446</v>
      </c>
      <c r="BF87" s="200">
        <v>50</v>
      </c>
      <c r="BG87" s="200"/>
      <c r="BH87" s="186"/>
      <c r="BI87" s="200">
        <v>50</v>
      </c>
      <c r="BJ87" s="200"/>
      <c r="BK87" s="186"/>
      <c r="BL87" s="200"/>
      <c r="BM87" s="200"/>
      <c r="BN87" s="186"/>
      <c r="BO87" s="122"/>
      <c r="BP87" s="122"/>
      <c r="BQ87" s="122"/>
      <c r="BR87" s="122"/>
      <c r="BS87" s="122"/>
      <c r="BT87" s="122"/>
      <c r="BU87" s="122"/>
      <c r="BV87" s="122"/>
      <c r="BW87" s="122"/>
      <c r="BX87" s="122"/>
      <c r="BY87" s="122"/>
      <c r="BZ87" s="122"/>
      <c r="CA87" s="122"/>
      <c r="CB87" s="122"/>
      <c r="CC87" s="122"/>
      <c r="CD87" s="10">
        <f t="shared" si="1"/>
        <v>200</v>
      </c>
      <c r="CE87" s="129" t="s">
        <v>71</v>
      </c>
      <c r="CF87" s="129" t="s">
        <v>150</v>
      </c>
      <c r="CG87" s="129" t="s">
        <v>469</v>
      </c>
      <c r="CH87" s="129" t="s">
        <v>203</v>
      </c>
      <c r="CI87" s="129">
        <v>3387000</v>
      </c>
      <c r="CJ87" s="129" t="s">
        <v>204</v>
      </c>
    </row>
    <row r="88" spans="1:88" s="81" customFormat="1" ht="17.25" hidden="1" customHeight="1">
      <c r="A88" s="122" t="s">
        <v>426</v>
      </c>
      <c r="B88" s="121"/>
      <c r="C88" s="122" t="s">
        <v>520</v>
      </c>
      <c r="D88" s="161"/>
      <c r="E88" s="122" t="s">
        <v>521</v>
      </c>
      <c r="F88" s="122" t="s">
        <v>522</v>
      </c>
      <c r="G88" s="125" t="s">
        <v>744</v>
      </c>
      <c r="H88" s="122" t="s">
        <v>160</v>
      </c>
      <c r="I88" s="132" t="s">
        <v>61</v>
      </c>
      <c r="J88" s="132">
        <v>21.61</v>
      </c>
      <c r="K88" s="132">
        <v>2016</v>
      </c>
      <c r="L88" s="126">
        <v>43374</v>
      </c>
      <c r="M88" s="126">
        <v>47118</v>
      </c>
      <c r="N88" s="122">
        <v>20.009</v>
      </c>
      <c r="O88" s="122"/>
      <c r="P88" s="122">
        <v>18.408000000000001</v>
      </c>
      <c r="Q88" s="122"/>
      <c r="R88" s="122">
        <v>16.806999999999999</v>
      </c>
      <c r="S88" s="122"/>
      <c r="T88" s="122">
        <v>15.206</v>
      </c>
      <c r="U88" s="122"/>
      <c r="V88" s="122">
        <v>13.605</v>
      </c>
      <c r="W88" s="122"/>
      <c r="X88" s="163">
        <v>12.004</v>
      </c>
      <c r="Y88" s="163">
        <v>12.004</v>
      </c>
      <c r="Z88" s="122" t="s">
        <v>623</v>
      </c>
      <c r="AA88" s="128">
        <v>5.8333333333333102E-3</v>
      </c>
      <c r="AB88" s="271" t="s">
        <v>624</v>
      </c>
      <c r="AC88" s="271" t="s">
        <v>625</v>
      </c>
      <c r="AD88" s="259" t="s">
        <v>745</v>
      </c>
      <c r="AE88" s="271" t="s">
        <v>69</v>
      </c>
      <c r="AF88" s="271" t="s">
        <v>322</v>
      </c>
      <c r="AG88" s="272">
        <v>0</v>
      </c>
      <c r="AH88" s="132">
        <v>2017</v>
      </c>
      <c r="AI88" s="133">
        <v>43831</v>
      </c>
      <c r="AJ88" s="133">
        <v>47118</v>
      </c>
      <c r="AK88" s="228"/>
      <c r="AL88" s="132"/>
      <c r="AM88" s="236">
        <v>1</v>
      </c>
      <c r="AN88" s="228"/>
      <c r="AO88" s="132">
        <v>1</v>
      </c>
      <c r="AP88" s="132"/>
      <c r="AQ88" s="132">
        <v>1</v>
      </c>
      <c r="AR88" s="132"/>
      <c r="AS88" s="132"/>
      <c r="AT88" s="132">
        <v>1</v>
      </c>
      <c r="AU88" s="132"/>
      <c r="AV88" s="164">
        <v>4</v>
      </c>
      <c r="AW88" s="148"/>
      <c r="AX88" s="148"/>
      <c r="AY88" s="125"/>
      <c r="AZ88" s="148"/>
      <c r="BA88" s="148"/>
      <c r="BB88" s="148"/>
      <c r="BC88" s="148">
        <v>20</v>
      </c>
      <c r="BD88" s="148">
        <v>20</v>
      </c>
      <c r="BE88" s="148" t="s">
        <v>261</v>
      </c>
      <c r="BF88" s="19"/>
      <c r="BG88" s="19"/>
      <c r="BH88" s="19"/>
      <c r="BI88" s="148">
        <v>20</v>
      </c>
      <c r="BJ88" s="148"/>
      <c r="BK88" s="148"/>
      <c r="BL88" s="148"/>
      <c r="BM88" s="148"/>
      <c r="BN88" s="148"/>
      <c r="BO88" s="25">
        <v>20.6</v>
      </c>
      <c r="BP88" s="148"/>
      <c r="BQ88" s="148"/>
      <c r="BR88" s="148"/>
      <c r="BS88" s="148"/>
      <c r="BT88" s="148"/>
      <c r="BU88" s="148"/>
      <c r="BV88" s="148"/>
      <c r="BW88" s="148"/>
      <c r="BX88" s="25">
        <v>21.218000000000004</v>
      </c>
      <c r="BY88" s="148"/>
      <c r="BZ88" s="148"/>
      <c r="CA88" s="148"/>
      <c r="CB88" s="148"/>
      <c r="CC88" s="148"/>
      <c r="CD88" s="10">
        <f t="shared" si="1"/>
        <v>81.818000000000012</v>
      </c>
      <c r="CE88" s="130" t="s">
        <v>238</v>
      </c>
      <c r="CF88" s="165" t="s">
        <v>95</v>
      </c>
      <c r="CG88" s="197" t="s">
        <v>271</v>
      </c>
      <c r="CH88" s="197" t="s">
        <v>319</v>
      </c>
      <c r="CI88" s="205" t="s">
        <v>320</v>
      </c>
      <c r="CJ88" s="214" t="s">
        <v>321</v>
      </c>
    </row>
    <row r="89" spans="1:88" s="81" customFormat="1" ht="17.25" hidden="1" customHeight="1">
      <c r="A89" s="122" t="s">
        <v>426</v>
      </c>
      <c r="B89" s="121"/>
      <c r="C89" s="122" t="s">
        <v>520</v>
      </c>
      <c r="D89" s="161"/>
      <c r="E89" s="122" t="s">
        <v>521</v>
      </c>
      <c r="F89" s="122" t="s">
        <v>522</v>
      </c>
      <c r="G89" s="125" t="s">
        <v>744</v>
      </c>
      <c r="H89" s="122" t="s">
        <v>160</v>
      </c>
      <c r="I89" s="132" t="s">
        <v>61</v>
      </c>
      <c r="J89" s="132">
        <v>21.61</v>
      </c>
      <c r="K89" s="132">
        <v>2016</v>
      </c>
      <c r="L89" s="126">
        <v>43374</v>
      </c>
      <c r="M89" s="126">
        <v>47118</v>
      </c>
      <c r="N89" s="122">
        <v>20.009</v>
      </c>
      <c r="O89" s="122"/>
      <c r="P89" s="122">
        <v>18.408000000000001</v>
      </c>
      <c r="Q89" s="122"/>
      <c r="R89" s="122">
        <v>16.806999999999999</v>
      </c>
      <c r="S89" s="122"/>
      <c r="T89" s="122">
        <v>15.206</v>
      </c>
      <c r="U89" s="122"/>
      <c r="V89" s="122">
        <v>13.605</v>
      </c>
      <c r="W89" s="122"/>
      <c r="X89" s="163">
        <v>12.004</v>
      </c>
      <c r="Y89" s="163">
        <v>12.004</v>
      </c>
      <c r="Z89" s="122" t="s">
        <v>496</v>
      </c>
      <c r="AA89" s="128">
        <v>5.8333333333333102E-3</v>
      </c>
      <c r="AB89" s="271" t="s">
        <v>367</v>
      </c>
      <c r="AC89" s="271" t="s">
        <v>387</v>
      </c>
      <c r="AD89" s="259" t="s">
        <v>745</v>
      </c>
      <c r="AE89" s="271" t="s">
        <v>69</v>
      </c>
      <c r="AF89" s="271" t="s">
        <v>322</v>
      </c>
      <c r="AG89" s="272">
        <v>0</v>
      </c>
      <c r="AH89" s="132">
        <v>2017</v>
      </c>
      <c r="AI89" s="133">
        <v>43466</v>
      </c>
      <c r="AJ89" s="133">
        <v>47118</v>
      </c>
      <c r="AK89" s="233"/>
      <c r="AL89" s="233">
        <v>1</v>
      </c>
      <c r="AM89" s="233">
        <v>1</v>
      </c>
      <c r="AN89" s="233">
        <v>1</v>
      </c>
      <c r="AO89" s="233">
        <v>1</v>
      </c>
      <c r="AP89" s="233">
        <v>1</v>
      </c>
      <c r="AQ89" s="233">
        <v>1</v>
      </c>
      <c r="AR89" s="233">
        <v>1</v>
      </c>
      <c r="AS89" s="233">
        <v>1</v>
      </c>
      <c r="AT89" s="233">
        <v>1</v>
      </c>
      <c r="AU89" s="233">
        <v>1</v>
      </c>
      <c r="AV89" s="164">
        <v>10</v>
      </c>
      <c r="AW89" s="148"/>
      <c r="AX89" s="148"/>
      <c r="AY89" s="148"/>
      <c r="AZ89" s="148">
        <v>12</v>
      </c>
      <c r="BA89" s="148">
        <v>12</v>
      </c>
      <c r="BB89" s="148" t="s">
        <v>261</v>
      </c>
      <c r="BC89" s="148">
        <v>12.36</v>
      </c>
      <c r="BD89" s="148">
        <v>12.36</v>
      </c>
      <c r="BE89" s="148" t="s">
        <v>261</v>
      </c>
      <c r="BF89" s="148">
        <v>12.7308</v>
      </c>
      <c r="BG89" s="148"/>
      <c r="BH89" s="148"/>
      <c r="BI89" s="148">
        <v>13.112724</v>
      </c>
      <c r="BJ89" s="148"/>
      <c r="BK89" s="148"/>
      <c r="BL89" s="148">
        <v>13.506105720000001</v>
      </c>
      <c r="BM89" s="148"/>
      <c r="BN89" s="148"/>
      <c r="BO89" s="148">
        <v>13.9112888916</v>
      </c>
      <c r="BP89" s="148"/>
      <c r="BQ89" s="148"/>
      <c r="BR89" s="148">
        <v>14.328627558348</v>
      </c>
      <c r="BS89" s="148"/>
      <c r="BT89" s="148"/>
      <c r="BU89" s="148">
        <v>14.758486385098401</v>
      </c>
      <c r="BV89" s="148"/>
      <c r="BW89" s="148"/>
      <c r="BX89" s="148">
        <v>14.758486385098401</v>
      </c>
      <c r="BY89" s="148"/>
      <c r="BZ89" s="148"/>
      <c r="CA89" s="148">
        <v>14.758486385098401</v>
      </c>
      <c r="CB89" s="148"/>
      <c r="CC89" s="148"/>
      <c r="CD89" s="10">
        <f t="shared" si="1"/>
        <v>136.22500532524319</v>
      </c>
      <c r="CE89" s="130" t="s">
        <v>238</v>
      </c>
      <c r="CF89" s="165" t="s">
        <v>95</v>
      </c>
      <c r="CG89" s="197" t="s">
        <v>271</v>
      </c>
      <c r="CH89" s="197" t="s">
        <v>319</v>
      </c>
      <c r="CI89" s="205" t="s">
        <v>320</v>
      </c>
      <c r="CJ89" s="214" t="s">
        <v>321</v>
      </c>
    </row>
    <row r="90" spans="1:88" s="81" customFormat="1" ht="17.25" hidden="1" customHeight="1">
      <c r="A90" s="122" t="s">
        <v>426</v>
      </c>
      <c r="B90" s="121"/>
      <c r="C90" s="122" t="s">
        <v>520</v>
      </c>
      <c r="D90" s="161"/>
      <c r="E90" s="122" t="s">
        <v>521</v>
      </c>
      <c r="F90" s="122" t="s">
        <v>522</v>
      </c>
      <c r="G90" s="125" t="s">
        <v>744</v>
      </c>
      <c r="H90" s="122" t="s">
        <v>160</v>
      </c>
      <c r="I90" s="132" t="s">
        <v>61</v>
      </c>
      <c r="J90" s="132">
        <v>21.61</v>
      </c>
      <c r="K90" s="132">
        <v>2016</v>
      </c>
      <c r="L90" s="126">
        <v>43405</v>
      </c>
      <c r="M90" s="126">
        <v>47118</v>
      </c>
      <c r="N90" s="122">
        <v>20.009</v>
      </c>
      <c r="O90" s="122"/>
      <c r="P90" s="122">
        <v>18.408000000000001</v>
      </c>
      <c r="Q90" s="122"/>
      <c r="R90" s="122">
        <v>16.806999999999999</v>
      </c>
      <c r="S90" s="122"/>
      <c r="T90" s="122">
        <v>15.206</v>
      </c>
      <c r="U90" s="122"/>
      <c r="V90" s="122">
        <v>13.605</v>
      </c>
      <c r="W90" s="122"/>
      <c r="X90" s="163">
        <v>12.004</v>
      </c>
      <c r="Y90" s="163">
        <v>12.004</v>
      </c>
      <c r="Z90" s="122" t="s">
        <v>436</v>
      </c>
      <c r="AA90" s="128">
        <v>5.8333333333333102E-3</v>
      </c>
      <c r="AB90" s="129" t="s">
        <v>715</v>
      </c>
      <c r="AC90" s="129" t="s">
        <v>277</v>
      </c>
      <c r="AD90" s="129" t="s">
        <v>745</v>
      </c>
      <c r="AE90" s="129" t="s">
        <v>78</v>
      </c>
      <c r="AF90" s="129" t="s">
        <v>240</v>
      </c>
      <c r="AG90" s="139" t="s">
        <v>575</v>
      </c>
      <c r="AH90" s="132">
        <v>2017</v>
      </c>
      <c r="AI90" s="133">
        <v>43405</v>
      </c>
      <c r="AJ90" s="133">
        <v>47118</v>
      </c>
      <c r="AK90" s="229">
        <v>1</v>
      </c>
      <c r="AL90" s="228">
        <v>1</v>
      </c>
      <c r="AM90" s="228">
        <v>1</v>
      </c>
      <c r="AN90" s="228">
        <v>1</v>
      </c>
      <c r="AO90" s="228">
        <v>1</v>
      </c>
      <c r="AP90" s="228">
        <v>1</v>
      </c>
      <c r="AQ90" s="229">
        <v>1</v>
      </c>
      <c r="AR90" s="229">
        <v>1</v>
      </c>
      <c r="AS90" s="229">
        <v>1</v>
      </c>
      <c r="AT90" s="229">
        <v>1</v>
      </c>
      <c r="AU90" s="229">
        <v>1</v>
      </c>
      <c r="AV90" s="137">
        <v>1</v>
      </c>
      <c r="AW90" s="134">
        <v>600</v>
      </c>
      <c r="AX90" s="134">
        <v>600</v>
      </c>
      <c r="AY90" s="122" t="s">
        <v>278</v>
      </c>
      <c r="AZ90" s="134">
        <v>1804</v>
      </c>
      <c r="BA90" s="134">
        <v>1804</v>
      </c>
      <c r="BB90" s="122" t="s">
        <v>278</v>
      </c>
      <c r="BC90" s="122">
        <v>0</v>
      </c>
      <c r="BD90" s="122">
        <v>0</v>
      </c>
      <c r="BE90" s="122" t="s">
        <v>279</v>
      </c>
      <c r="BF90" s="122">
        <v>0</v>
      </c>
      <c r="BG90" s="122"/>
      <c r="BH90" s="122"/>
      <c r="BI90" s="122">
        <v>0</v>
      </c>
      <c r="BJ90" s="122"/>
      <c r="BK90" s="122"/>
      <c r="BL90" s="122">
        <v>0</v>
      </c>
      <c r="BM90" s="122"/>
      <c r="BN90" s="122"/>
      <c r="BO90" s="122">
        <v>0</v>
      </c>
      <c r="BP90" s="122"/>
      <c r="BQ90" s="122"/>
      <c r="BR90" s="122">
        <v>0</v>
      </c>
      <c r="BS90" s="122"/>
      <c r="BT90" s="122"/>
      <c r="BU90" s="122">
        <v>0</v>
      </c>
      <c r="BV90" s="122"/>
      <c r="BW90" s="122"/>
      <c r="BX90" s="122">
        <v>0</v>
      </c>
      <c r="BY90" s="122"/>
      <c r="BZ90" s="122"/>
      <c r="CA90" s="122"/>
      <c r="CB90" s="122"/>
      <c r="CC90" s="122"/>
      <c r="CD90" s="10">
        <f t="shared" si="1"/>
        <v>2404</v>
      </c>
      <c r="CE90" s="130" t="s">
        <v>124</v>
      </c>
      <c r="CF90" s="129" t="s">
        <v>280</v>
      </c>
      <c r="CG90" s="129" t="s">
        <v>281</v>
      </c>
      <c r="CH90" s="129" t="s">
        <v>282</v>
      </c>
      <c r="CI90" s="129" t="s">
        <v>283</v>
      </c>
      <c r="CJ90" s="197" t="s">
        <v>284</v>
      </c>
    </row>
    <row r="91" spans="1:88" s="81" customFormat="1" ht="17.25" hidden="1" customHeight="1">
      <c r="A91" s="122" t="s">
        <v>426</v>
      </c>
      <c r="B91" s="121"/>
      <c r="C91" s="122" t="s">
        <v>520</v>
      </c>
      <c r="D91" s="161"/>
      <c r="E91" s="122" t="s">
        <v>521</v>
      </c>
      <c r="F91" s="122" t="s">
        <v>522</v>
      </c>
      <c r="G91" s="125" t="s">
        <v>744</v>
      </c>
      <c r="H91" s="122" t="s">
        <v>160</v>
      </c>
      <c r="I91" s="132" t="s">
        <v>61</v>
      </c>
      <c r="J91" s="132">
        <v>21.61</v>
      </c>
      <c r="K91" s="132">
        <v>2016</v>
      </c>
      <c r="L91" s="126">
        <v>43405</v>
      </c>
      <c r="M91" s="126">
        <v>47118</v>
      </c>
      <c r="N91" s="122">
        <v>20.009</v>
      </c>
      <c r="O91" s="122"/>
      <c r="P91" s="122">
        <v>18.408000000000001</v>
      </c>
      <c r="Q91" s="122"/>
      <c r="R91" s="122">
        <v>16.806999999999999</v>
      </c>
      <c r="S91" s="122"/>
      <c r="T91" s="122">
        <v>15.206</v>
      </c>
      <c r="U91" s="122"/>
      <c r="V91" s="122">
        <v>13.605</v>
      </c>
      <c r="W91" s="122"/>
      <c r="X91" s="163">
        <v>12.004</v>
      </c>
      <c r="Y91" s="163">
        <v>12.004</v>
      </c>
      <c r="Z91" s="122" t="s">
        <v>678</v>
      </c>
      <c r="AA91" s="128">
        <v>5.8333333333333102E-3</v>
      </c>
      <c r="AB91" s="129" t="s">
        <v>723</v>
      </c>
      <c r="AC91" s="129" t="s">
        <v>724</v>
      </c>
      <c r="AD91" s="129" t="s">
        <v>745</v>
      </c>
      <c r="AE91" s="129" t="s">
        <v>69</v>
      </c>
      <c r="AF91" s="129" t="s">
        <v>142</v>
      </c>
      <c r="AG91" s="139">
        <v>0</v>
      </c>
      <c r="AH91" s="132">
        <v>2017</v>
      </c>
      <c r="AI91" s="133">
        <v>43405</v>
      </c>
      <c r="AJ91" s="133">
        <v>43465</v>
      </c>
      <c r="AK91" s="282">
        <v>3</v>
      </c>
      <c r="AL91" s="233">
        <v>2</v>
      </c>
      <c r="AM91" s="233">
        <v>2</v>
      </c>
      <c r="AN91" s="233">
        <v>2</v>
      </c>
      <c r="AO91" s="233">
        <v>2</v>
      </c>
      <c r="AP91" s="233">
        <v>2</v>
      </c>
      <c r="AQ91" s="282">
        <v>2</v>
      </c>
      <c r="AR91" s="282">
        <v>2</v>
      </c>
      <c r="AS91" s="282">
        <v>2</v>
      </c>
      <c r="AT91" s="282">
        <v>2</v>
      </c>
      <c r="AU91" s="282">
        <v>2</v>
      </c>
      <c r="AV91" s="141">
        <v>23</v>
      </c>
      <c r="AW91" s="283">
        <v>1146</v>
      </c>
      <c r="AX91" s="134">
        <v>1146</v>
      </c>
      <c r="AY91" s="122" t="s">
        <v>70</v>
      </c>
      <c r="AZ91" s="134">
        <v>641</v>
      </c>
      <c r="BA91" s="134">
        <v>641</v>
      </c>
      <c r="BB91" s="122" t="s">
        <v>70</v>
      </c>
      <c r="BC91" s="283">
        <v>671.06930999999997</v>
      </c>
      <c r="BD91" s="122"/>
      <c r="BE91" s="122"/>
      <c r="BF91" s="283">
        <v>702.54917133209995</v>
      </c>
      <c r="BG91" s="122"/>
      <c r="BH91" s="122"/>
      <c r="BI91" s="283">
        <v>735.505752959289</v>
      </c>
      <c r="BJ91" s="122"/>
      <c r="BK91" s="122"/>
      <c r="BL91" s="283">
        <v>770.00832783060901</v>
      </c>
      <c r="BM91" s="122"/>
      <c r="BN91" s="122"/>
      <c r="BO91" s="283">
        <v>806.12941848914295</v>
      </c>
      <c r="BP91" s="122"/>
      <c r="BQ91" s="122"/>
      <c r="BR91" s="283">
        <v>843.94494951046897</v>
      </c>
      <c r="BS91" s="122"/>
      <c r="BT91" s="122"/>
      <c r="BU91" s="283">
        <v>883.53440709200504</v>
      </c>
      <c r="BV91" s="122"/>
      <c r="BW91" s="122"/>
      <c r="BX91" s="283">
        <v>924.98100612869098</v>
      </c>
      <c r="BY91" s="122"/>
      <c r="BZ91" s="122"/>
      <c r="CA91" s="283">
        <v>968.37186512618803</v>
      </c>
      <c r="CB91" s="122"/>
      <c r="CC91" s="122"/>
      <c r="CD91" s="10">
        <f t="shared" si="1"/>
        <v>9093.0942084684939</v>
      </c>
      <c r="CE91" s="130" t="s">
        <v>231</v>
      </c>
      <c r="CF91" s="129" t="s">
        <v>86</v>
      </c>
      <c r="CG91" s="129" t="s">
        <v>679</v>
      </c>
      <c r="CH91" s="129" t="s">
        <v>680</v>
      </c>
      <c r="CI91" s="129">
        <v>3143596326</v>
      </c>
      <c r="CJ91" s="129" t="s">
        <v>681</v>
      </c>
    </row>
    <row r="92" spans="1:88" s="81" customFormat="1" ht="17.25" hidden="1" customHeight="1">
      <c r="A92" s="122" t="s">
        <v>426</v>
      </c>
      <c r="B92" s="121"/>
      <c r="C92" s="122" t="s">
        <v>523</v>
      </c>
      <c r="D92" s="161">
        <v>8.3299999999999999E-2</v>
      </c>
      <c r="E92" s="122" t="s">
        <v>524</v>
      </c>
      <c r="F92" s="122" t="s">
        <v>525</v>
      </c>
      <c r="G92" s="125" t="s">
        <v>747</v>
      </c>
      <c r="H92" s="122" t="s">
        <v>60</v>
      </c>
      <c r="I92" s="132" t="s">
        <v>61</v>
      </c>
      <c r="J92" s="132">
        <v>68.7</v>
      </c>
      <c r="K92" s="132" t="s">
        <v>274</v>
      </c>
      <c r="L92" s="126">
        <v>43405</v>
      </c>
      <c r="M92" s="126">
        <v>47118</v>
      </c>
      <c r="N92" s="122"/>
      <c r="O92" s="122">
        <v>70.7</v>
      </c>
      <c r="P92" s="122"/>
      <c r="Q92" s="122">
        <v>72.7</v>
      </c>
      <c r="R92" s="122"/>
      <c r="S92" s="122">
        <v>74.7</v>
      </c>
      <c r="T92" s="122"/>
      <c r="U92" s="122">
        <v>76.7</v>
      </c>
      <c r="V92" s="122"/>
      <c r="W92" s="122">
        <v>78.7</v>
      </c>
      <c r="X92" s="127"/>
      <c r="Y92" s="127">
        <v>78.7</v>
      </c>
      <c r="Z92" s="122" t="s">
        <v>439</v>
      </c>
      <c r="AA92" s="128">
        <v>9.7222222222222206E-3</v>
      </c>
      <c r="AB92" s="130" t="s">
        <v>560</v>
      </c>
      <c r="AC92" s="130" t="s">
        <v>561</v>
      </c>
      <c r="AD92" s="129" t="s">
        <v>745</v>
      </c>
      <c r="AE92" s="129" t="s">
        <v>78</v>
      </c>
      <c r="AF92" s="129" t="s">
        <v>61</v>
      </c>
      <c r="AG92" s="139">
        <v>0</v>
      </c>
      <c r="AH92" s="132">
        <v>2017</v>
      </c>
      <c r="AI92" s="133">
        <v>43405</v>
      </c>
      <c r="AJ92" s="133">
        <v>44561</v>
      </c>
      <c r="AK92" s="187">
        <v>56</v>
      </c>
      <c r="AL92" s="187">
        <v>56</v>
      </c>
      <c r="AM92" s="187">
        <v>56</v>
      </c>
      <c r="AN92" s="187">
        <v>56</v>
      </c>
      <c r="AO92" s="187"/>
      <c r="AP92" s="188"/>
      <c r="AQ92" s="188"/>
      <c r="AR92" s="188"/>
      <c r="AS92" s="188"/>
      <c r="AT92" s="188"/>
      <c r="AU92" s="188"/>
      <c r="AV92" s="143">
        <v>56</v>
      </c>
      <c r="AW92" s="134">
        <v>70</v>
      </c>
      <c r="AX92" s="134">
        <v>70</v>
      </c>
      <c r="AY92" s="125" t="s">
        <v>261</v>
      </c>
      <c r="AZ92" s="134">
        <v>75</v>
      </c>
      <c r="BA92" s="134">
        <v>75</v>
      </c>
      <c r="BB92" s="196" t="s">
        <v>73</v>
      </c>
      <c r="BC92" s="134">
        <v>80</v>
      </c>
      <c r="BD92" s="134">
        <v>0</v>
      </c>
      <c r="BE92" s="196" t="s">
        <v>73</v>
      </c>
      <c r="BF92" s="134">
        <v>85</v>
      </c>
      <c r="BG92" s="134"/>
      <c r="BH92" s="196"/>
      <c r="BI92" s="134"/>
      <c r="BJ92" s="134"/>
      <c r="BK92" s="196"/>
      <c r="BL92" s="134"/>
      <c r="BM92" s="134"/>
      <c r="BN92" s="196"/>
      <c r="BO92" s="134"/>
      <c r="BP92" s="134"/>
      <c r="BQ92" s="196"/>
      <c r="BR92" s="134"/>
      <c r="BS92" s="134"/>
      <c r="BT92" s="196"/>
      <c r="BU92" s="122"/>
      <c r="BV92" s="122"/>
      <c r="BW92" s="122"/>
      <c r="BX92" s="122"/>
      <c r="BY92" s="122"/>
      <c r="BZ92" s="122"/>
      <c r="CA92" s="122"/>
      <c r="CB92" s="122"/>
      <c r="CC92" s="122"/>
      <c r="CD92" s="10">
        <f t="shared" si="1"/>
        <v>310</v>
      </c>
      <c r="CE92" s="129" t="s">
        <v>62</v>
      </c>
      <c r="CF92" s="130" t="s">
        <v>63</v>
      </c>
      <c r="CG92" s="129" t="s">
        <v>79</v>
      </c>
      <c r="CH92" s="129" t="s">
        <v>120</v>
      </c>
      <c r="CI92" s="129" t="s">
        <v>121</v>
      </c>
      <c r="CJ92" s="129" t="s">
        <v>122</v>
      </c>
    </row>
    <row r="93" spans="1:88" s="81" customFormat="1" ht="19.5" hidden="1" customHeight="1">
      <c r="A93" s="122" t="s">
        <v>426</v>
      </c>
      <c r="B93" s="121"/>
      <c r="C93" s="122" t="s">
        <v>523</v>
      </c>
      <c r="D93" s="161"/>
      <c r="E93" s="122" t="s">
        <v>524</v>
      </c>
      <c r="F93" s="122" t="s">
        <v>525</v>
      </c>
      <c r="G93" s="125" t="s">
        <v>747</v>
      </c>
      <c r="H93" s="122" t="s">
        <v>60</v>
      </c>
      <c r="I93" s="132" t="s">
        <v>61</v>
      </c>
      <c r="J93" s="132">
        <v>68.7</v>
      </c>
      <c r="K93" s="132" t="s">
        <v>274</v>
      </c>
      <c r="L93" s="126">
        <v>43374</v>
      </c>
      <c r="M93" s="126">
        <v>47118</v>
      </c>
      <c r="N93" s="122"/>
      <c r="O93" s="122">
        <v>70.7</v>
      </c>
      <c r="P93" s="122"/>
      <c r="Q93" s="122">
        <v>72.7</v>
      </c>
      <c r="R93" s="122"/>
      <c r="S93" s="122">
        <v>74.7</v>
      </c>
      <c r="T93" s="122"/>
      <c r="U93" s="122">
        <v>76.7</v>
      </c>
      <c r="V93" s="122"/>
      <c r="W93" s="122">
        <v>78.7</v>
      </c>
      <c r="X93" s="127"/>
      <c r="Y93" s="127">
        <v>78.7</v>
      </c>
      <c r="Z93" s="125" t="s">
        <v>497</v>
      </c>
      <c r="AA93" s="128">
        <v>3.3333333333333298E-2</v>
      </c>
      <c r="AB93" s="273" t="s">
        <v>368</v>
      </c>
      <c r="AC93" s="273" t="s">
        <v>369</v>
      </c>
      <c r="AD93" s="259" t="s">
        <v>745</v>
      </c>
      <c r="AE93" s="273" t="s">
        <v>69</v>
      </c>
      <c r="AF93" s="273" t="s">
        <v>142</v>
      </c>
      <c r="AG93" s="272">
        <v>1</v>
      </c>
      <c r="AH93" s="139">
        <v>2017</v>
      </c>
      <c r="AI93" s="133">
        <v>43466</v>
      </c>
      <c r="AJ93" s="133">
        <v>47118</v>
      </c>
      <c r="AK93" s="139"/>
      <c r="AL93" s="139">
        <v>1</v>
      </c>
      <c r="AM93" s="139"/>
      <c r="AN93" s="139">
        <v>1</v>
      </c>
      <c r="AO93" s="139"/>
      <c r="AP93" s="139">
        <v>1</v>
      </c>
      <c r="AQ93" s="139"/>
      <c r="AR93" s="139">
        <v>1</v>
      </c>
      <c r="AS93" s="139"/>
      <c r="AT93" s="139">
        <v>1</v>
      </c>
      <c r="AU93" s="139"/>
      <c r="AV93" s="139">
        <v>5</v>
      </c>
      <c r="AW93" s="148"/>
      <c r="AX93" s="148"/>
      <c r="AY93" s="148"/>
      <c r="AZ93" s="148">
        <v>450</v>
      </c>
      <c r="BA93" s="148">
        <v>450</v>
      </c>
      <c r="BB93" s="148" t="s">
        <v>70</v>
      </c>
      <c r="BC93" s="148"/>
      <c r="BD93" s="148"/>
      <c r="BE93" s="148"/>
      <c r="BF93" s="148">
        <v>477.40500000000003</v>
      </c>
      <c r="BG93" s="148"/>
      <c r="BH93" s="148"/>
      <c r="BI93" s="148"/>
      <c r="BJ93" s="148"/>
      <c r="BK93" s="148"/>
      <c r="BL93" s="148">
        <v>506.47896450000007</v>
      </c>
      <c r="BM93" s="148"/>
      <c r="BN93" s="148"/>
      <c r="BO93" s="148"/>
      <c r="BP93" s="148"/>
      <c r="BQ93" s="148"/>
      <c r="BR93" s="148">
        <v>537.32353343805016</v>
      </c>
      <c r="BS93" s="148"/>
      <c r="BT93" s="148"/>
      <c r="BU93" s="148"/>
      <c r="BV93" s="148"/>
      <c r="BW93" s="148"/>
      <c r="BX93" s="148">
        <v>570.04653662442752</v>
      </c>
      <c r="BY93" s="148"/>
      <c r="BZ93" s="148"/>
      <c r="CA93" s="148"/>
      <c r="CB93" s="148"/>
      <c r="CC93" s="148"/>
      <c r="CD93" s="10">
        <f t="shared" si="1"/>
        <v>2541.2540345624775</v>
      </c>
      <c r="CE93" s="130" t="s">
        <v>238</v>
      </c>
      <c r="CF93" s="129" t="s">
        <v>95</v>
      </c>
      <c r="CG93" s="197" t="s">
        <v>271</v>
      </c>
      <c r="CH93" s="197" t="s">
        <v>319</v>
      </c>
      <c r="CI93" s="205" t="s">
        <v>320</v>
      </c>
      <c r="CJ93" s="214" t="s">
        <v>321</v>
      </c>
    </row>
    <row r="94" spans="1:88" s="81" customFormat="1" ht="17.25" hidden="1" customHeight="1">
      <c r="A94" s="122" t="s">
        <v>426</v>
      </c>
      <c r="B94" s="121"/>
      <c r="C94" s="122" t="s">
        <v>523</v>
      </c>
      <c r="D94" s="161"/>
      <c r="E94" s="122" t="s">
        <v>524</v>
      </c>
      <c r="F94" s="122" t="s">
        <v>525</v>
      </c>
      <c r="G94" s="125" t="s">
        <v>747</v>
      </c>
      <c r="H94" s="122" t="s">
        <v>60</v>
      </c>
      <c r="I94" s="132" t="s">
        <v>61</v>
      </c>
      <c r="J94" s="132">
        <v>68.7</v>
      </c>
      <c r="K94" s="132" t="s">
        <v>274</v>
      </c>
      <c r="L94" s="126">
        <v>43405</v>
      </c>
      <c r="M94" s="126">
        <v>47118</v>
      </c>
      <c r="N94" s="122"/>
      <c r="O94" s="122">
        <v>70.7</v>
      </c>
      <c r="P94" s="122"/>
      <c r="Q94" s="122">
        <v>72.7</v>
      </c>
      <c r="R94" s="122"/>
      <c r="S94" s="122">
        <v>74.7</v>
      </c>
      <c r="T94" s="122"/>
      <c r="U94" s="122">
        <v>76.7</v>
      </c>
      <c r="V94" s="122"/>
      <c r="W94" s="122">
        <v>78.7</v>
      </c>
      <c r="X94" s="127"/>
      <c r="Y94" s="127">
        <v>78.7</v>
      </c>
      <c r="Z94" s="122" t="s">
        <v>440</v>
      </c>
      <c r="AA94" s="128">
        <v>1.0416666666666701E-2</v>
      </c>
      <c r="AB94" s="129" t="s">
        <v>225</v>
      </c>
      <c r="AC94" s="129" t="s">
        <v>389</v>
      </c>
      <c r="AD94" s="129" t="s">
        <v>747</v>
      </c>
      <c r="AE94" s="129" t="s">
        <v>60</v>
      </c>
      <c r="AF94" s="129" t="s">
        <v>61</v>
      </c>
      <c r="AG94" s="166">
        <v>0</v>
      </c>
      <c r="AH94" s="167">
        <v>2017</v>
      </c>
      <c r="AI94" s="133">
        <v>43646</v>
      </c>
      <c r="AJ94" s="133">
        <v>47118</v>
      </c>
      <c r="AK94" s="228"/>
      <c r="AL94" s="228">
        <v>0.1</v>
      </c>
      <c r="AM94" s="228">
        <v>0.2</v>
      </c>
      <c r="AN94" s="228">
        <v>0.3</v>
      </c>
      <c r="AO94" s="228">
        <v>0.4</v>
      </c>
      <c r="AP94" s="228">
        <v>0.5</v>
      </c>
      <c r="AQ94" s="228">
        <v>0.6</v>
      </c>
      <c r="AR94" s="228">
        <v>0.7</v>
      </c>
      <c r="AS94" s="228">
        <v>0.8</v>
      </c>
      <c r="AT94" s="228">
        <v>0.9</v>
      </c>
      <c r="AU94" s="228">
        <v>1</v>
      </c>
      <c r="AV94" s="137">
        <v>1</v>
      </c>
      <c r="AW94" s="134">
        <v>66</v>
      </c>
      <c r="AX94" s="134">
        <v>66</v>
      </c>
      <c r="AY94" s="148" t="s">
        <v>70</v>
      </c>
      <c r="AZ94" s="134">
        <v>5</v>
      </c>
      <c r="BA94" s="134">
        <v>5</v>
      </c>
      <c r="BB94" s="148" t="s">
        <v>70</v>
      </c>
      <c r="BC94" s="122"/>
      <c r="BD94" s="122"/>
      <c r="BE94" s="122"/>
      <c r="BF94" s="122"/>
      <c r="BG94" s="122"/>
      <c r="BH94" s="122"/>
      <c r="BI94" s="122"/>
      <c r="BJ94" s="122"/>
      <c r="BK94" s="122"/>
      <c r="BL94" s="122"/>
      <c r="BM94" s="122"/>
      <c r="BN94" s="122"/>
      <c r="BO94" s="122"/>
      <c r="BP94" s="122"/>
      <c r="BQ94" s="122"/>
      <c r="BR94" s="122"/>
      <c r="BS94" s="122"/>
      <c r="BT94" s="122"/>
      <c r="BU94" s="122"/>
      <c r="BV94" s="122"/>
      <c r="BW94" s="122"/>
      <c r="BX94" s="122"/>
      <c r="BY94" s="122"/>
      <c r="BZ94" s="122"/>
      <c r="CA94" s="122"/>
      <c r="CB94" s="122"/>
      <c r="CC94" s="122"/>
      <c r="CD94" s="10">
        <f t="shared" si="1"/>
        <v>71</v>
      </c>
      <c r="CE94" s="129" t="s">
        <v>166</v>
      </c>
      <c r="CF94" s="165" t="s">
        <v>221</v>
      </c>
      <c r="CG94" s="165" t="s">
        <v>226</v>
      </c>
      <c r="CH94" s="156" t="s">
        <v>227</v>
      </c>
      <c r="CI94" s="156"/>
      <c r="CJ94" s="197" t="s">
        <v>228</v>
      </c>
    </row>
    <row r="95" spans="1:88" s="81" customFormat="1" ht="17.25" hidden="1" customHeight="1">
      <c r="A95" s="122" t="s">
        <v>426</v>
      </c>
      <c r="B95" s="121"/>
      <c r="C95" s="122" t="s">
        <v>523</v>
      </c>
      <c r="D95" s="161"/>
      <c r="E95" s="122" t="s">
        <v>524</v>
      </c>
      <c r="F95" s="122" t="s">
        <v>525</v>
      </c>
      <c r="G95" s="125" t="s">
        <v>747</v>
      </c>
      <c r="H95" s="122" t="s">
        <v>60</v>
      </c>
      <c r="I95" s="132" t="s">
        <v>61</v>
      </c>
      <c r="J95" s="132">
        <v>68.7</v>
      </c>
      <c r="K95" s="132" t="s">
        <v>274</v>
      </c>
      <c r="L95" s="126">
        <v>43405</v>
      </c>
      <c r="M95" s="126">
        <v>47118</v>
      </c>
      <c r="N95" s="122"/>
      <c r="O95" s="122">
        <v>70.7</v>
      </c>
      <c r="P95" s="122"/>
      <c r="Q95" s="122">
        <v>72.7</v>
      </c>
      <c r="R95" s="122"/>
      <c r="S95" s="122">
        <v>74.7</v>
      </c>
      <c r="T95" s="122"/>
      <c r="U95" s="122">
        <v>76.7</v>
      </c>
      <c r="V95" s="122"/>
      <c r="W95" s="122">
        <v>78.7</v>
      </c>
      <c r="X95" s="127"/>
      <c r="Y95" s="127">
        <v>78.7</v>
      </c>
      <c r="Z95" s="122" t="s">
        <v>441</v>
      </c>
      <c r="AA95" s="128">
        <v>1.0416666666666701E-2</v>
      </c>
      <c r="AB95" s="130" t="s">
        <v>379</v>
      </c>
      <c r="AC95" s="130" t="s">
        <v>380</v>
      </c>
      <c r="AD95" s="130" t="s">
        <v>745</v>
      </c>
      <c r="AE95" s="130" t="s">
        <v>69</v>
      </c>
      <c r="AF95" s="130" t="s">
        <v>61</v>
      </c>
      <c r="AG95" s="139">
        <v>0</v>
      </c>
      <c r="AH95" s="132">
        <v>2017</v>
      </c>
      <c r="AI95" s="133">
        <v>43466</v>
      </c>
      <c r="AJ95" s="133">
        <v>44926</v>
      </c>
      <c r="AK95" s="237"/>
      <c r="AL95" s="139">
        <v>1</v>
      </c>
      <c r="AM95" s="139">
        <v>1</v>
      </c>
      <c r="AN95" s="139">
        <v>1</v>
      </c>
      <c r="AO95" s="139">
        <v>1</v>
      </c>
      <c r="AP95" s="139"/>
      <c r="AQ95" s="144"/>
      <c r="AR95" s="144"/>
      <c r="AS95" s="139"/>
      <c r="AT95" s="228"/>
      <c r="AU95" s="228"/>
      <c r="AV95" s="141">
        <v>4</v>
      </c>
      <c r="AW95" s="142">
        <v>0</v>
      </c>
      <c r="AX95" s="142">
        <v>0</v>
      </c>
      <c r="AY95" s="125"/>
      <c r="AZ95" s="142">
        <v>8</v>
      </c>
      <c r="BA95" s="142">
        <v>8</v>
      </c>
      <c r="BB95" s="125" t="s">
        <v>70</v>
      </c>
      <c r="BC95" s="142">
        <v>8.48</v>
      </c>
      <c r="BD95" s="142">
        <f>+AZ95+(BA95*0.06)</f>
        <v>8.48</v>
      </c>
      <c r="BE95" s="125" t="s">
        <v>70</v>
      </c>
      <c r="BF95" s="142">
        <v>8.9888000000000012</v>
      </c>
      <c r="BG95" s="142"/>
      <c r="BH95" s="125"/>
      <c r="BI95" s="142">
        <v>8.9888000000000012</v>
      </c>
      <c r="BJ95" s="142"/>
      <c r="BK95" s="125"/>
      <c r="BL95" s="122"/>
      <c r="BM95" s="122"/>
      <c r="BN95" s="122"/>
      <c r="BO95" s="122"/>
      <c r="BP95" s="122"/>
      <c r="BQ95" s="122"/>
      <c r="BR95" s="122"/>
      <c r="BS95" s="122"/>
      <c r="BT95" s="122"/>
      <c r="BU95" s="122"/>
      <c r="BV95" s="122"/>
      <c r="BW95" s="122"/>
      <c r="BX95" s="122"/>
      <c r="BY95" s="122"/>
      <c r="BZ95" s="122"/>
      <c r="CA95" s="122"/>
      <c r="CB95" s="122"/>
      <c r="CC95" s="122"/>
      <c r="CD95" s="10">
        <f t="shared" si="1"/>
        <v>34.457599999999999</v>
      </c>
      <c r="CE95" s="185" t="s">
        <v>62</v>
      </c>
      <c r="CF95" s="129" t="s">
        <v>305</v>
      </c>
      <c r="CG95" s="185" t="s">
        <v>262</v>
      </c>
      <c r="CH95" s="185" t="s">
        <v>263</v>
      </c>
      <c r="CI95" s="185"/>
      <c r="CJ95" s="213" t="s">
        <v>264</v>
      </c>
    </row>
    <row r="96" spans="1:88" s="81" customFormat="1" ht="17.25" hidden="1" customHeight="1">
      <c r="A96" s="122" t="s">
        <v>426</v>
      </c>
      <c r="B96" s="121"/>
      <c r="C96" s="122" t="s">
        <v>523</v>
      </c>
      <c r="D96" s="161"/>
      <c r="E96" s="122" t="s">
        <v>524</v>
      </c>
      <c r="F96" s="122" t="s">
        <v>525</v>
      </c>
      <c r="G96" s="125" t="s">
        <v>747</v>
      </c>
      <c r="H96" s="122" t="s">
        <v>60</v>
      </c>
      <c r="I96" s="132" t="s">
        <v>61</v>
      </c>
      <c r="J96" s="132">
        <v>68.7</v>
      </c>
      <c r="K96" s="132" t="s">
        <v>274</v>
      </c>
      <c r="L96" s="126">
        <v>43374</v>
      </c>
      <c r="M96" s="126">
        <v>47118</v>
      </c>
      <c r="N96" s="122"/>
      <c r="O96" s="122">
        <v>70.7</v>
      </c>
      <c r="P96" s="122"/>
      <c r="Q96" s="122">
        <v>72.7</v>
      </c>
      <c r="R96" s="122"/>
      <c r="S96" s="122">
        <v>74.7</v>
      </c>
      <c r="T96" s="122"/>
      <c r="U96" s="122">
        <v>76.7</v>
      </c>
      <c r="V96" s="122"/>
      <c r="W96" s="122">
        <v>78.7</v>
      </c>
      <c r="X96" s="127"/>
      <c r="Y96" s="127">
        <v>78.7</v>
      </c>
      <c r="Z96" s="122" t="s">
        <v>498</v>
      </c>
      <c r="AA96" s="128">
        <v>9.7222222222222206E-3</v>
      </c>
      <c r="AB96" s="271" t="s">
        <v>499</v>
      </c>
      <c r="AC96" s="271" t="s">
        <v>500</v>
      </c>
      <c r="AD96" s="259" t="s">
        <v>745</v>
      </c>
      <c r="AE96" s="271" t="s">
        <v>69</v>
      </c>
      <c r="AF96" s="271" t="s">
        <v>61</v>
      </c>
      <c r="AG96" s="272">
        <v>0</v>
      </c>
      <c r="AH96" s="132">
        <v>2017</v>
      </c>
      <c r="AI96" s="133">
        <v>43466</v>
      </c>
      <c r="AJ96" s="133">
        <v>47118</v>
      </c>
      <c r="AK96" s="231"/>
      <c r="AL96" s="277">
        <v>4</v>
      </c>
      <c r="AM96" s="277">
        <v>4</v>
      </c>
      <c r="AN96" s="277">
        <v>4</v>
      </c>
      <c r="AO96" s="277">
        <v>4</v>
      </c>
      <c r="AP96" s="277">
        <v>4</v>
      </c>
      <c r="AQ96" s="277">
        <v>4</v>
      </c>
      <c r="AR96" s="277">
        <v>4</v>
      </c>
      <c r="AS96" s="277">
        <v>4</v>
      </c>
      <c r="AT96" s="277">
        <v>4</v>
      </c>
      <c r="AU96" s="277">
        <v>4</v>
      </c>
      <c r="AV96" s="278">
        <v>40</v>
      </c>
      <c r="AW96" s="148"/>
      <c r="AX96" s="148"/>
      <c r="AY96" s="125"/>
      <c r="AZ96" s="148">
        <v>65</v>
      </c>
      <c r="BA96" s="148">
        <v>65</v>
      </c>
      <c r="BB96" s="148" t="s">
        <v>261</v>
      </c>
      <c r="BC96" s="148">
        <v>41.2</v>
      </c>
      <c r="BD96" s="148">
        <v>41.2</v>
      </c>
      <c r="BE96" s="148" t="s">
        <v>261</v>
      </c>
      <c r="BF96" s="148">
        <v>42.436</v>
      </c>
      <c r="BG96" s="148"/>
      <c r="BH96" s="148"/>
      <c r="BI96" s="148">
        <v>43.70908</v>
      </c>
      <c r="BJ96" s="148"/>
      <c r="BK96" s="148"/>
      <c r="BL96" s="148">
        <v>45.0203524</v>
      </c>
      <c r="BM96" s="148"/>
      <c r="BN96" s="148"/>
      <c r="BO96" s="148">
        <v>46.370962972000001</v>
      </c>
      <c r="BP96" s="148"/>
      <c r="BQ96" s="148"/>
      <c r="BR96" s="148">
        <v>47.762091861160002</v>
      </c>
      <c r="BS96" s="148"/>
      <c r="BT96" s="148"/>
      <c r="BU96" s="148">
        <v>49.194954616994799</v>
      </c>
      <c r="BV96" s="148"/>
      <c r="BW96" s="148"/>
      <c r="BX96" s="148">
        <v>50.670803255504701</v>
      </c>
      <c r="BY96" s="148"/>
      <c r="BZ96" s="148"/>
      <c r="CA96" s="148">
        <v>52.190927353169798</v>
      </c>
      <c r="CB96" s="148"/>
      <c r="CC96" s="148"/>
      <c r="CD96" s="10">
        <f t="shared" si="1"/>
        <v>483.5551724588293</v>
      </c>
      <c r="CE96" s="130" t="s">
        <v>238</v>
      </c>
      <c r="CF96" s="165" t="s">
        <v>95</v>
      </c>
      <c r="CG96" s="197" t="s">
        <v>271</v>
      </c>
      <c r="CH96" s="197" t="s">
        <v>319</v>
      </c>
      <c r="CI96" s="205" t="s">
        <v>320</v>
      </c>
      <c r="CJ96" s="214" t="s">
        <v>321</v>
      </c>
    </row>
    <row r="97" spans="1:88" s="81" customFormat="1" ht="19.5" customHeight="1">
      <c r="A97" s="122" t="s">
        <v>426</v>
      </c>
      <c r="B97" s="121"/>
      <c r="C97" s="122" t="s">
        <v>523</v>
      </c>
      <c r="D97" s="161"/>
      <c r="E97" s="122" t="s">
        <v>524</v>
      </c>
      <c r="F97" s="122" t="s">
        <v>525</v>
      </c>
      <c r="G97" s="125" t="s">
        <v>747</v>
      </c>
      <c r="H97" s="122" t="s">
        <v>60</v>
      </c>
      <c r="I97" s="132" t="s">
        <v>61</v>
      </c>
      <c r="J97" s="132">
        <v>68.7</v>
      </c>
      <c r="K97" s="132" t="s">
        <v>274</v>
      </c>
      <c r="L97" s="126">
        <v>43374</v>
      </c>
      <c r="M97" s="126">
        <v>47118</v>
      </c>
      <c r="N97" s="122"/>
      <c r="O97" s="122">
        <v>70.7</v>
      </c>
      <c r="P97" s="122"/>
      <c r="Q97" s="122">
        <v>72.7</v>
      </c>
      <c r="R97" s="122"/>
      <c r="S97" s="122">
        <v>74.7</v>
      </c>
      <c r="T97" s="122"/>
      <c r="U97" s="122">
        <v>76.7</v>
      </c>
      <c r="V97" s="122"/>
      <c r="W97" s="122">
        <v>78.7</v>
      </c>
      <c r="X97" s="127"/>
      <c r="Y97" s="127">
        <v>78.7</v>
      </c>
      <c r="Z97" s="122" t="s">
        <v>472</v>
      </c>
      <c r="AA97" s="128">
        <v>9.7222222222222206E-3</v>
      </c>
      <c r="AB97" s="129" t="s">
        <v>473</v>
      </c>
      <c r="AC97" s="129" t="s">
        <v>474</v>
      </c>
      <c r="AD97" s="129" t="s">
        <v>747</v>
      </c>
      <c r="AE97" s="129" t="s">
        <v>60</v>
      </c>
      <c r="AF97" s="129" t="s">
        <v>61</v>
      </c>
      <c r="AG97" s="139">
        <v>0</v>
      </c>
      <c r="AH97" s="132">
        <v>2018</v>
      </c>
      <c r="AI97" s="133">
        <v>43831</v>
      </c>
      <c r="AJ97" s="133">
        <v>47118</v>
      </c>
      <c r="AK97" s="233"/>
      <c r="AL97" s="233"/>
      <c r="AM97" s="228">
        <v>0.2</v>
      </c>
      <c r="AN97" s="228">
        <v>0.3</v>
      </c>
      <c r="AO97" s="229">
        <v>0.4</v>
      </c>
      <c r="AP97" s="229">
        <v>0.5</v>
      </c>
      <c r="AQ97" s="229">
        <v>0.6</v>
      </c>
      <c r="AR97" s="229">
        <v>0.7</v>
      </c>
      <c r="AS97" s="229">
        <v>0.8</v>
      </c>
      <c r="AT97" s="229">
        <v>0.9</v>
      </c>
      <c r="AU97" s="229">
        <v>1</v>
      </c>
      <c r="AV97" s="137">
        <v>1</v>
      </c>
      <c r="AW97" s="134">
        <v>0</v>
      </c>
      <c r="AX97" s="134">
        <v>0</v>
      </c>
      <c r="AY97" s="122"/>
      <c r="AZ97" s="134">
        <v>100</v>
      </c>
      <c r="BA97" s="134">
        <v>100</v>
      </c>
      <c r="BB97" s="122" t="s">
        <v>70</v>
      </c>
      <c r="BC97" s="122">
        <v>100</v>
      </c>
      <c r="BD97" s="122"/>
      <c r="BE97" s="122" t="s">
        <v>70</v>
      </c>
      <c r="BF97" s="122"/>
      <c r="BG97" s="122"/>
      <c r="BH97" s="122"/>
      <c r="BI97" s="122"/>
      <c r="BJ97" s="122"/>
      <c r="BK97" s="122"/>
      <c r="BL97" s="122"/>
      <c r="BM97" s="122"/>
      <c r="BN97" s="122"/>
      <c r="BO97" s="122"/>
      <c r="BP97" s="122"/>
      <c r="BQ97" s="122"/>
      <c r="BR97" s="122"/>
      <c r="BS97" s="122"/>
      <c r="BT97" s="122"/>
      <c r="BU97" s="122"/>
      <c r="BV97" s="122"/>
      <c r="BW97" s="122"/>
      <c r="BX97" s="122"/>
      <c r="BY97" s="122"/>
      <c r="BZ97" s="122"/>
      <c r="CA97" s="122"/>
      <c r="CB97" s="122"/>
      <c r="CC97" s="122"/>
      <c r="CD97" s="10">
        <f t="shared" si="1"/>
        <v>200</v>
      </c>
      <c r="CE97" s="129" t="s">
        <v>71</v>
      </c>
      <c r="CF97" s="129" t="s">
        <v>150</v>
      </c>
      <c r="CG97" s="129" t="s">
        <v>211</v>
      </c>
      <c r="CH97" s="129" t="s">
        <v>212</v>
      </c>
      <c r="CI97" s="129">
        <v>3387000</v>
      </c>
      <c r="CJ97" s="129" t="s">
        <v>213</v>
      </c>
    </row>
    <row r="98" spans="1:88" s="81" customFormat="1" ht="17.25" hidden="1" customHeight="1">
      <c r="A98" s="9" t="s">
        <v>129</v>
      </c>
      <c r="B98" s="28">
        <v>0.25</v>
      </c>
      <c r="C98" s="9" t="s">
        <v>526</v>
      </c>
      <c r="D98" s="53">
        <v>8.3299999999999999E-2</v>
      </c>
      <c r="E98" s="9" t="s">
        <v>527</v>
      </c>
      <c r="F98" s="8" t="s">
        <v>528</v>
      </c>
      <c r="G98" s="125" t="s">
        <v>744</v>
      </c>
      <c r="H98" s="9" t="s">
        <v>60</v>
      </c>
      <c r="I98" s="82" t="s">
        <v>61</v>
      </c>
      <c r="J98" s="82">
        <v>85</v>
      </c>
      <c r="K98" s="82">
        <v>2016</v>
      </c>
      <c r="L98" s="20">
        <v>43405</v>
      </c>
      <c r="M98" s="20">
        <v>47118</v>
      </c>
      <c r="N98" s="29">
        <v>85.909090909090907</v>
      </c>
      <c r="O98" s="29">
        <v>86.818181818181813</v>
      </c>
      <c r="P98" s="29">
        <v>87.72727272727272</v>
      </c>
      <c r="Q98" s="29">
        <v>88.636363636363626</v>
      </c>
      <c r="R98" s="29">
        <v>89.545454545454533</v>
      </c>
      <c r="S98" s="29">
        <v>90.454545454545439</v>
      </c>
      <c r="T98" s="29">
        <v>91.363636363636346</v>
      </c>
      <c r="U98" s="29">
        <v>92.272727272727252</v>
      </c>
      <c r="V98" s="29">
        <v>93.181818181818159</v>
      </c>
      <c r="W98" s="29">
        <v>94.090909090909065</v>
      </c>
      <c r="X98" s="29">
        <v>94.999999999999972</v>
      </c>
      <c r="Y98" s="29">
        <v>94.999999999999972</v>
      </c>
      <c r="Z98" s="9" t="s">
        <v>419</v>
      </c>
      <c r="AA98" s="70">
        <v>7.2916666666666659E-3</v>
      </c>
      <c r="AB98" s="50" t="s">
        <v>662</v>
      </c>
      <c r="AC98" s="50" t="s">
        <v>663</v>
      </c>
      <c r="AD98" s="50" t="s">
        <v>745</v>
      </c>
      <c r="AE98" s="50" t="s">
        <v>60</v>
      </c>
      <c r="AF98" s="31" t="s">
        <v>61</v>
      </c>
      <c r="AG98" s="168">
        <v>0</v>
      </c>
      <c r="AH98" s="82">
        <v>2017</v>
      </c>
      <c r="AI98" s="13">
        <v>43498</v>
      </c>
      <c r="AJ98" s="13">
        <v>44925</v>
      </c>
      <c r="AK98" s="82"/>
      <c r="AL98" s="85">
        <v>0.3</v>
      </c>
      <c r="AM98" s="116">
        <v>0.5</v>
      </c>
      <c r="AN98" s="85">
        <v>0.7</v>
      </c>
      <c r="AO98" s="221">
        <v>1</v>
      </c>
      <c r="AP98" s="82"/>
      <c r="AQ98" s="82"/>
      <c r="AR98" s="82"/>
      <c r="AS98" s="82"/>
      <c r="AT98" s="82"/>
      <c r="AU98" s="82"/>
      <c r="AV98" s="74">
        <v>1</v>
      </c>
      <c r="AW98" s="18">
        <v>0</v>
      </c>
      <c r="AX98" s="18">
        <v>0</v>
      </c>
      <c r="AY98" s="9"/>
      <c r="AZ98" s="18">
        <v>35.14</v>
      </c>
      <c r="BA98" s="18">
        <v>35.14</v>
      </c>
      <c r="BB98" s="9" t="s">
        <v>261</v>
      </c>
      <c r="BC98" s="201">
        <v>50.280560000000001</v>
      </c>
      <c r="BD98" s="201">
        <f>+BC98</f>
        <v>50.280560000000001</v>
      </c>
      <c r="BE98" s="9" t="s">
        <v>261</v>
      </c>
      <c r="BF98" s="201">
        <v>35.421682240000003</v>
      </c>
      <c r="BG98" s="201"/>
      <c r="BH98" s="8"/>
      <c r="BI98" s="201">
        <v>35.563368968960006</v>
      </c>
      <c r="BJ98" s="201"/>
      <c r="BK98" s="8"/>
      <c r="BL98" s="9"/>
      <c r="BM98" s="9"/>
      <c r="BN98" s="9"/>
      <c r="BO98" s="9"/>
      <c r="BP98" s="9"/>
      <c r="BQ98" s="9"/>
      <c r="BR98" s="9"/>
      <c r="BS98" s="9"/>
      <c r="BT98" s="9"/>
      <c r="BU98" s="9"/>
      <c r="BV98" s="9"/>
      <c r="BW98" s="9"/>
      <c r="BX98" s="9"/>
      <c r="BY98" s="9"/>
      <c r="BZ98" s="9"/>
      <c r="CA98" s="9"/>
      <c r="CB98" s="9"/>
      <c r="CC98" s="9"/>
      <c r="CD98" s="10">
        <f t="shared" si="1"/>
        <v>156.40561120896001</v>
      </c>
      <c r="CE98" s="50" t="s">
        <v>62</v>
      </c>
      <c r="CF98" s="31" t="s">
        <v>63</v>
      </c>
      <c r="CG98" s="49" t="s">
        <v>79</v>
      </c>
      <c r="CH98" s="31" t="s">
        <v>302</v>
      </c>
      <c r="CI98" s="31" t="s">
        <v>303</v>
      </c>
      <c r="CJ98" s="210" t="s">
        <v>304</v>
      </c>
    </row>
    <row r="99" spans="1:88" s="81" customFormat="1" ht="17.25" customHeight="1">
      <c r="A99" s="9" t="s">
        <v>129</v>
      </c>
      <c r="B99" s="28"/>
      <c r="C99" s="9" t="s">
        <v>526</v>
      </c>
      <c r="D99" s="53"/>
      <c r="E99" s="9" t="s">
        <v>527</v>
      </c>
      <c r="F99" s="8" t="s">
        <v>528</v>
      </c>
      <c r="G99" s="125" t="s">
        <v>744</v>
      </c>
      <c r="H99" s="9" t="s">
        <v>60</v>
      </c>
      <c r="I99" s="82" t="s">
        <v>61</v>
      </c>
      <c r="J99" s="82">
        <v>85</v>
      </c>
      <c r="K99" s="82">
        <v>2016</v>
      </c>
      <c r="L99" s="20">
        <v>43374</v>
      </c>
      <c r="M99" s="20">
        <v>47118</v>
      </c>
      <c r="N99" s="42">
        <v>85.909090909090907</v>
      </c>
      <c r="O99" s="42">
        <v>86.818181818181813</v>
      </c>
      <c r="P99" s="42">
        <v>87.72727272727272</v>
      </c>
      <c r="Q99" s="42">
        <v>88.636363636363626</v>
      </c>
      <c r="R99" s="42">
        <v>89.545454545454533</v>
      </c>
      <c r="S99" s="42">
        <v>90.454545454545439</v>
      </c>
      <c r="T99" s="42">
        <v>91.363636363636346</v>
      </c>
      <c r="U99" s="42">
        <v>92.272727272727252</v>
      </c>
      <c r="V99" s="42">
        <v>93.181818181818159</v>
      </c>
      <c r="W99" s="42">
        <v>94.090909090909065</v>
      </c>
      <c r="X99" s="96">
        <v>94.999999999999972</v>
      </c>
      <c r="Y99" s="96">
        <v>94.999999999999972</v>
      </c>
      <c r="Z99" s="9" t="s">
        <v>475</v>
      </c>
      <c r="AA99" s="70">
        <v>7.2916666666666659E-3</v>
      </c>
      <c r="AB99" s="61" t="s">
        <v>215</v>
      </c>
      <c r="AC99" s="50" t="s">
        <v>359</v>
      </c>
      <c r="AD99" s="50" t="s">
        <v>747</v>
      </c>
      <c r="AE99" s="50" t="s">
        <v>60</v>
      </c>
      <c r="AF99" s="50" t="s">
        <v>61</v>
      </c>
      <c r="AG99" s="32">
        <v>0</v>
      </c>
      <c r="AH99" s="82">
        <v>2018</v>
      </c>
      <c r="AI99" s="13">
        <v>43466</v>
      </c>
      <c r="AJ99" s="13">
        <v>46752</v>
      </c>
      <c r="AK99" s="221"/>
      <c r="AL99" s="221">
        <v>0.2</v>
      </c>
      <c r="AM99" s="221">
        <v>0.3</v>
      </c>
      <c r="AN99" s="221">
        <v>0.4</v>
      </c>
      <c r="AO99" s="221">
        <v>0.5</v>
      </c>
      <c r="AP99" s="221">
        <v>0.6</v>
      </c>
      <c r="AQ99" s="221">
        <v>0.7</v>
      </c>
      <c r="AR99" s="221">
        <v>0.8</v>
      </c>
      <c r="AS99" s="221">
        <v>0.9</v>
      </c>
      <c r="AT99" s="221">
        <v>1</v>
      </c>
      <c r="AU99" s="221"/>
      <c r="AV99" s="85">
        <v>1</v>
      </c>
      <c r="AW99" s="18"/>
      <c r="AX99" s="18"/>
      <c r="AY99" s="9"/>
      <c r="AZ99" s="18">
        <v>15</v>
      </c>
      <c r="BA99" s="18">
        <v>15</v>
      </c>
      <c r="BB99" s="8" t="s">
        <v>446</v>
      </c>
      <c r="BC99" s="18">
        <v>15</v>
      </c>
      <c r="BD99" s="18">
        <v>15</v>
      </c>
      <c r="BE99" s="8" t="s">
        <v>446</v>
      </c>
      <c r="BF99" s="18">
        <v>15</v>
      </c>
      <c r="BG99" s="18"/>
      <c r="BH99" s="8"/>
      <c r="BI99" s="18">
        <v>15</v>
      </c>
      <c r="BJ99" s="18"/>
      <c r="BK99" s="8"/>
      <c r="BL99" s="18">
        <v>15</v>
      </c>
      <c r="BM99" s="18"/>
      <c r="BN99" s="8"/>
      <c r="BO99" s="18">
        <v>15</v>
      </c>
      <c r="BP99" s="18"/>
      <c r="BQ99" s="8"/>
      <c r="BR99" s="18">
        <v>15</v>
      </c>
      <c r="BS99" s="18"/>
      <c r="BT99" s="8"/>
      <c r="BU99" s="18">
        <v>15</v>
      </c>
      <c r="BV99" s="18"/>
      <c r="BW99" s="8"/>
      <c r="BX99" s="18">
        <v>15</v>
      </c>
      <c r="BY99" s="18"/>
      <c r="BZ99" s="8"/>
      <c r="CA99" s="18"/>
      <c r="CB99" s="18"/>
      <c r="CC99" s="8"/>
      <c r="CD99" s="10">
        <f t="shared" si="1"/>
        <v>135</v>
      </c>
      <c r="CE99" s="50" t="s">
        <v>71</v>
      </c>
      <c r="CF99" s="50" t="s">
        <v>150</v>
      </c>
      <c r="CG99" s="49" t="s">
        <v>469</v>
      </c>
      <c r="CH99" s="50" t="s">
        <v>203</v>
      </c>
      <c r="CI99" s="50">
        <v>3387000</v>
      </c>
      <c r="CJ99" s="50" t="s">
        <v>204</v>
      </c>
    </row>
    <row r="100" spans="1:88" s="81" customFormat="1" ht="17.25" hidden="1" customHeight="1">
      <c r="A100" s="9" t="s">
        <v>129</v>
      </c>
      <c r="B100" s="28"/>
      <c r="C100" s="9" t="s">
        <v>526</v>
      </c>
      <c r="D100" s="53"/>
      <c r="E100" s="9" t="s">
        <v>527</v>
      </c>
      <c r="F100" s="8" t="s">
        <v>528</v>
      </c>
      <c r="G100" s="125" t="s">
        <v>744</v>
      </c>
      <c r="H100" s="9" t="s">
        <v>60</v>
      </c>
      <c r="I100" s="82" t="s">
        <v>61</v>
      </c>
      <c r="J100" s="82">
        <v>85</v>
      </c>
      <c r="K100" s="82">
        <v>2016</v>
      </c>
      <c r="L100" s="20">
        <v>43374</v>
      </c>
      <c r="M100" s="20">
        <v>47118</v>
      </c>
      <c r="N100" s="42">
        <v>85.909090909090907</v>
      </c>
      <c r="O100" s="42">
        <v>86.818181818181813</v>
      </c>
      <c r="P100" s="42">
        <v>87.72727272727272</v>
      </c>
      <c r="Q100" s="42">
        <v>88.636363636363626</v>
      </c>
      <c r="R100" s="42">
        <v>89.545454545454533</v>
      </c>
      <c r="S100" s="42">
        <v>90.454545454545439</v>
      </c>
      <c r="T100" s="42">
        <v>91.363636363636346</v>
      </c>
      <c r="U100" s="42">
        <v>92.272727272727252</v>
      </c>
      <c r="V100" s="42">
        <v>93.181818181818159</v>
      </c>
      <c r="W100" s="42">
        <v>94.090909090909065</v>
      </c>
      <c r="X100" s="96">
        <v>94.999999999999972</v>
      </c>
      <c r="Y100" s="96">
        <v>94.999999999999972</v>
      </c>
      <c r="Z100" s="9" t="s">
        <v>501</v>
      </c>
      <c r="AA100" s="70">
        <v>3.3333333333333333E-2</v>
      </c>
      <c r="AB100" s="269" t="s">
        <v>626</v>
      </c>
      <c r="AC100" s="269" t="s">
        <v>627</v>
      </c>
      <c r="AD100" s="50" t="s">
        <v>745</v>
      </c>
      <c r="AE100" s="269" t="s">
        <v>69</v>
      </c>
      <c r="AF100" s="269" t="s">
        <v>61</v>
      </c>
      <c r="AG100" s="272">
        <v>0</v>
      </c>
      <c r="AH100" s="132">
        <v>2017</v>
      </c>
      <c r="AI100" s="13">
        <v>44562</v>
      </c>
      <c r="AJ100" s="13">
        <v>47118</v>
      </c>
      <c r="AK100" s="221"/>
      <c r="AL100" s="221"/>
      <c r="AM100" s="221"/>
      <c r="AN100" s="223"/>
      <c r="AO100" s="223">
        <v>2</v>
      </c>
      <c r="AP100" s="223">
        <v>2</v>
      </c>
      <c r="AQ100" s="223">
        <v>2</v>
      </c>
      <c r="AR100" s="223">
        <v>2</v>
      </c>
      <c r="AS100" s="223">
        <v>2</v>
      </c>
      <c r="AT100" s="223">
        <v>2</v>
      </c>
      <c r="AU100" s="223">
        <v>2</v>
      </c>
      <c r="AV100" s="89">
        <v>14</v>
      </c>
      <c r="AW100" s="25"/>
      <c r="AX100" s="25"/>
      <c r="AY100" s="25"/>
      <c r="AZ100" s="25"/>
      <c r="BA100" s="25"/>
      <c r="BB100" s="25"/>
      <c r="BC100" s="25"/>
      <c r="BD100" s="25"/>
      <c r="BE100" s="25"/>
      <c r="BF100" s="25"/>
      <c r="BG100" s="25"/>
      <c r="BH100" s="25"/>
      <c r="BI100" s="25">
        <v>150</v>
      </c>
      <c r="BJ100" s="25"/>
      <c r="BK100" s="25"/>
      <c r="BL100" s="25">
        <v>154.5</v>
      </c>
      <c r="BM100" s="25"/>
      <c r="BN100" s="25"/>
      <c r="BO100" s="25">
        <v>159.13499999999999</v>
      </c>
      <c r="BP100" s="25"/>
      <c r="BQ100" s="25"/>
      <c r="BR100" s="25">
        <v>163.90905000000001</v>
      </c>
      <c r="BS100" s="25"/>
      <c r="BT100" s="25"/>
      <c r="BU100" s="25">
        <v>168.82632150000001</v>
      </c>
      <c r="BV100" s="25"/>
      <c r="BW100" s="25"/>
      <c r="BX100" s="25">
        <v>173.891111145</v>
      </c>
      <c r="BY100" s="25"/>
      <c r="BZ100" s="25"/>
      <c r="CA100" s="25">
        <v>179.10784447935001</v>
      </c>
      <c r="CB100" s="25"/>
      <c r="CC100" s="25"/>
      <c r="CD100" s="10">
        <f t="shared" si="1"/>
        <v>1149.3693271243499</v>
      </c>
      <c r="CE100" s="31" t="s">
        <v>238</v>
      </c>
      <c r="CF100" s="50" t="s">
        <v>95</v>
      </c>
      <c r="CG100" s="50" t="s">
        <v>271</v>
      </c>
      <c r="CH100" s="50" t="s">
        <v>319</v>
      </c>
      <c r="CI100" s="207" t="s">
        <v>320</v>
      </c>
      <c r="CJ100" s="211" t="s">
        <v>321</v>
      </c>
    </row>
    <row r="101" spans="1:88" s="81" customFormat="1" ht="17.25" hidden="1" customHeight="1">
      <c r="A101" s="9" t="s">
        <v>129</v>
      </c>
      <c r="B101" s="28"/>
      <c r="C101" s="9" t="s">
        <v>526</v>
      </c>
      <c r="D101" s="53"/>
      <c r="E101" s="9" t="s">
        <v>527</v>
      </c>
      <c r="F101" s="8" t="s">
        <v>528</v>
      </c>
      <c r="G101" s="125" t="s">
        <v>744</v>
      </c>
      <c r="H101" s="9" t="s">
        <v>60</v>
      </c>
      <c r="I101" s="82" t="s">
        <v>61</v>
      </c>
      <c r="J101" s="82">
        <v>85</v>
      </c>
      <c r="K101" s="82">
        <v>2016</v>
      </c>
      <c r="L101" s="20">
        <v>43374</v>
      </c>
      <c r="M101" s="20">
        <v>47118</v>
      </c>
      <c r="N101" s="42">
        <v>85.909090909090907</v>
      </c>
      <c r="O101" s="42">
        <v>86.818181818181813</v>
      </c>
      <c r="P101" s="42">
        <v>87.72727272727272</v>
      </c>
      <c r="Q101" s="42">
        <v>88.636363636363626</v>
      </c>
      <c r="R101" s="42">
        <v>89.545454545454533</v>
      </c>
      <c r="S101" s="42">
        <v>90.454545454545439</v>
      </c>
      <c r="T101" s="42">
        <v>91.363636363636346</v>
      </c>
      <c r="U101" s="42">
        <v>92.272727272727252</v>
      </c>
      <c r="V101" s="42">
        <v>93.181818181818159</v>
      </c>
      <c r="W101" s="42">
        <v>94.090909090909065</v>
      </c>
      <c r="X101" s="96">
        <v>94.999999999999972</v>
      </c>
      <c r="Y101" s="96">
        <v>94.999999999999972</v>
      </c>
      <c r="Z101" s="9" t="s">
        <v>502</v>
      </c>
      <c r="AA101" s="70">
        <v>2.0833333333333332E-2</v>
      </c>
      <c r="AB101" s="269" t="s">
        <v>370</v>
      </c>
      <c r="AC101" s="269" t="s">
        <v>371</v>
      </c>
      <c r="AD101" s="50" t="s">
        <v>745</v>
      </c>
      <c r="AE101" s="269" t="s">
        <v>69</v>
      </c>
      <c r="AF101" s="269" t="s">
        <v>61</v>
      </c>
      <c r="AG101" s="270">
        <v>1</v>
      </c>
      <c r="AH101" s="82">
        <v>2017</v>
      </c>
      <c r="AI101" s="13">
        <v>43405</v>
      </c>
      <c r="AJ101" s="13">
        <v>47118</v>
      </c>
      <c r="AK101" s="223">
        <v>1</v>
      </c>
      <c r="AL101" s="223">
        <v>1</v>
      </c>
      <c r="AM101" s="223">
        <v>2</v>
      </c>
      <c r="AN101" s="223">
        <v>2</v>
      </c>
      <c r="AO101" s="223">
        <v>2</v>
      </c>
      <c r="AP101" s="223">
        <v>2</v>
      </c>
      <c r="AQ101" s="223">
        <v>2</v>
      </c>
      <c r="AR101" s="223">
        <v>2</v>
      </c>
      <c r="AS101" s="223">
        <v>2</v>
      </c>
      <c r="AT101" s="223">
        <v>2</v>
      </c>
      <c r="AU101" s="223">
        <v>2</v>
      </c>
      <c r="AV101" s="89">
        <v>21</v>
      </c>
      <c r="AW101" s="18">
        <v>30</v>
      </c>
      <c r="AX101" s="18">
        <v>130</v>
      </c>
      <c r="AY101" s="8" t="s">
        <v>73</v>
      </c>
      <c r="AZ101" s="18">
        <v>30.900000000000002</v>
      </c>
      <c r="BA101" s="18">
        <v>30.900000000000002</v>
      </c>
      <c r="BB101" s="8" t="s">
        <v>73</v>
      </c>
      <c r="BC101" s="18">
        <v>63.654000000000003</v>
      </c>
      <c r="BD101" s="18">
        <v>63.654000000000003</v>
      </c>
      <c r="BE101" s="8" t="s">
        <v>261</v>
      </c>
      <c r="BF101" s="18">
        <v>65.56362</v>
      </c>
      <c r="BG101" s="8"/>
      <c r="BH101" s="8"/>
      <c r="BI101" s="18">
        <v>67.530528599999997</v>
      </c>
      <c r="BJ101" s="8"/>
      <c r="BK101" s="8"/>
      <c r="BL101" s="18">
        <v>69.556444458000001</v>
      </c>
      <c r="BM101" s="8"/>
      <c r="BN101" s="8"/>
      <c r="BO101" s="18">
        <v>71.643137791740003</v>
      </c>
      <c r="BP101" s="8"/>
      <c r="BQ101" s="8"/>
      <c r="BR101" s="18">
        <v>73.79243192549221</v>
      </c>
      <c r="BS101" s="8"/>
      <c r="BT101" s="8"/>
      <c r="BU101" s="18">
        <v>76.006204883256984</v>
      </c>
      <c r="BV101" s="8"/>
      <c r="BW101" s="8"/>
      <c r="BX101" s="18">
        <v>78.286391029754697</v>
      </c>
      <c r="BY101" s="8"/>
      <c r="BZ101" s="8"/>
      <c r="CA101" s="18">
        <v>80.634982760647333</v>
      </c>
      <c r="CB101" s="8"/>
      <c r="CC101" s="8"/>
      <c r="CD101" s="10">
        <f t="shared" si="1"/>
        <v>707.56774144889118</v>
      </c>
      <c r="CE101" s="31" t="s">
        <v>238</v>
      </c>
      <c r="CF101" s="72" t="s">
        <v>95</v>
      </c>
      <c r="CG101" s="50" t="s">
        <v>272</v>
      </c>
      <c r="CH101" s="49" t="s">
        <v>503</v>
      </c>
      <c r="CI101" s="207" t="s">
        <v>390</v>
      </c>
      <c r="CJ101" s="211" t="s">
        <v>504</v>
      </c>
    </row>
    <row r="102" spans="1:88" s="81" customFormat="1" ht="17.25" hidden="1" customHeight="1">
      <c r="A102" s="9" t="s">
        <v>129</v>
      </c>
      <c r="B102" s="28"/>
      <c r="C102" s="9" t="s">
        <v>526</v>
      </c>
      <c r="D102" s="53"/>
      <c r="E102" s="9" t="s">
        <v>527</v>
      </c>
      <c r="F102" s="8" t="s">
        <v>528</v>
      </c>
      <c r="G102" s="125" t="s">
        <v>744</v>
      </c>
      <c r="H102" s="9" t="s">
        <v>60</v>
      </c>
      <c r="I102" s="82" t="s">
        <v>61</v>
      </c>
      <c r="J102" s="82">
        <v>85</v>
      </c>
      <c r="K102" s="82">
        <v>2016</v>
      </c>
      <c r="L102" s="20">
        <v>43405</v>
      </c>
      <c r="M102" s="20">
        <v>47118</v>
      </c>
      <c r="N102" s="42">
        <v>85.909090909090907</v>
      </c>
      <c r="O102" s="42">
        <v>86.818181818181813</v>
      </c>
      <c r="P102" s="42">
        <v>87.72727272727272</v>
      </c>
      <c r="Q102" s="42">
        <v>88.636363636363626</v>
      </c>
      <c r="R102" s="42">
        <v>89.545454545454533</v>
      </c>
      <c r="S102" s="42">
        <v>90.454545454545439</v>
      </c>
      <c r="T102" s="42">
        <v>91.363636363636346</v>
      </c>
      <c r="U102" s="42">
        <v>92.272727272727252</v>
      </c>
      <c r="V102" s="42">
        <v>93.181818181818159</v>
      </c>
      <c r="W102" s="42">
        <v>94.090909090909065</v>
      </c>
      <c r="X102" s="96">
        <v>94.999999999999972</v>
      </c>
      <c r="Y102" s="96">
        <v>94.999999999999972</v>
      </c>
      <c r="Z102" s="9" t="s">
        <v>602</v>
      </c>
      <c r="AA102" s="70">
        <v>7.2916666666666659E-3</v>
      </c>
      <c r="AB102" s="50" t="s">
        <v>603</v>
      </c>
      <c r="AC102" s="50" t="s">
        <v>242</v>
      </c>
      <c r="AD102" s="50" t="s">
        <v>745</v>
      </c>
      <c r="AE102" s="50" t="s">
        <v>69</v>
      </c>
      <c r="AF102" s="50" t="s">
        <v>61</v>
      </c>
      <c r="AG102" s="32">
        <v>0</v>
      </c>
      <c r="AH102" s="32">
        <v>2017</v>
      </c>
      <c r="AI102" s="13">
        <v>43466</v>
      </c>
      <c r="AJ102" s="13">
        <v>46752</v>
      </c>
      <c r="AK102" s="221"/>
      <c r="AL102" s="217">
        <v>1</v>
      </c>
      <c r="AM102" s="217"/>
      <c r="AN102" s="217">
        <v>1</v>
      </c>
      <c r="AO102" s="217"/>
      <c r="AP102" s="217">
        <v>1</v>
      </c>
      <c r="AQ102" s="217"/>
      <c r="AR102" s="217">
        <v>1</v>
      </c>
      <c r="AS102" s="217"/>
      <c r="AT102" s="217">
        <v>1</v>
      </c>
      <c r="AU102" s="217"/>
      <c r="AV102" s="87">
        <v>5</v>
      </c>
      <c r="AW102" s="18"/>
      <c r="AX102" s="18"/>
      <c r="AY102" s="9"/>
      <c r="AZ102" s="54">
        <v>30</v>
      </c>
      <c r="BA102" s="54"/>
      <c r="BB102" s="54"/>
      <c r="BC102" s="54"/>
      <c r="BD102" s="54"/>
      <c r="BE102" s="54"/>
      <c r="BF102" s="54">
        <v>30</v>
      </c>
      <c r="BG102" s="54"/>
      <c r="BH102" s="54"/>
      <c r="BI102" s="54"/>
      <c r="BJ102" s="54"/>
      <c r="BK102" s="54"/>
      <c r="BL102" s="54">
        <v>30</v>
      </c>
      <c r="BM102" s="54"/>
      <c r="BN102" s="54"/>
      <c r="BO102" s="54"/>
      <c r="BP102" s="54"/>
      <c r="BQ102" s="54"/>
      <c r="BR102" s="54">
        <v>30</v>
      </c>
      <c r="BS102" s="54"/>
      <c r="BT102" s="54"/>
      <c r="BU102" s="54"/>
      <c r="BV102" s="54"/>
      <c r="BW102" s="54"/>
      <c r="BX102" s="54">
        <v>30</v>
      </c>
      <c r="BY102" s="54"/>
      <c r="BZ102" s="54"/>
      <c r="CA102" s="54"/>
      <c r="CB102" s="54"/>
      <c r="CC102" s="54"/>
      <c r="CD102" s="10">
        <f t="shared" si="1"/>
        <v>150</v>
      </c>
      <c r="CE102" s="129" t="s">
        <v>682</v>
      </c>
      <c r="CF102" s="50" t="s">
        <v>241</v>
      </c>
      <c r="CG102" s="50" t="s">
        <v>546</v>
      </c>
      <c r="CH102" s="50" t="s">
        <v>547</v>
      </c>
      <c r="CI102" s="50" t="s">
        <v>548</v>
      </c>
      <c r="CJ102" s="50" t="s">
        <v>549</v>
      </c>
    </row>
    <row r="103" spans="1:88" s="81" customFormat="1" ht="17.25" hidden="1" customHeight="1">
      <c r="A103" s="9" t="s">
        <v>129</v>
      </c>
      <c r="B103" s="28"/>
      <c r="C103" s="9" t="s">
        <v>526</v>
      </c>
      <c r="D103" s="53"/>
      <c r="E103" s="9" t="s">
        <v>527</v>
      </c>
      <c r="F103" s="8" t="s">
        <v>528</v>
      </c>
      <c r="G103" s="125" t="s">
        <v>744</v>
      </c>
      <c r="H103" s="9" t="s">
        <v>60</v>
      </c>
      <c r="I103" s="82" t="s">
        <v>61</v>
      </c>
      <c r="J103" s="82">
        <v>85</v>
      </c>
      <c r="K103" s="82">
        <v>2016</v>
      </c>
      <c r="L103" s="20">
        <v>43374</v>
      </c>
      <c r="M103" s="20">
        <v>47118</v>
      </c>
      <c r="N103" s="42">
        <v>85.909090909090907</v>
      </c>
      <c r="O103" s="42">
        <v>86.818181818181813</v>
      </c>
      <c r="P103" s="42">
        <v>87.72727272727272</v>
      </c>
      <c r="Q103" s="42">
        <v>88.636363636363626</v>
      </c>
      <c r="R103" s="42">
        <v>89.545454545454533</v>
      </c>
      <c r="S103" s="42">
        <v>90.454545454545439</v>
      </c>
      <c r="T103" s="42">
        <v>91.363636363636346</v>
      </c>
      <c r="U103" s="42">
        <v>92.272727272727252</v>
      </c>
      <c r="V103" s="42">
        <v>93.181818181818159</v>
      </c>
      <c r="W103" s="42">
        <v>94.090909090909065</v>
      </c>
      <c r="X103" s="96">
        <v>94.999999999999972</v>
      </c>
      <c r="Y103" s="96">
        <v>94.999999999999972</v>
      </c>
      <c r="Z103" s="9" t="s">
        <v>538</v>
      </c>
      <c r="AA103" s="70">
        <v>7.2916666666666659E-3</v>
      </c>
      <c r="AB103" s="269" t="s">
        <v>539</v>
      </c>
      <c r="AC103" s="269" t="s">
        <v>540</v>
      </c>
      <c r="AD103" s="50" t="s">
        <v>745</v>
      </c>
      <c r="AE103" s="269" t="s">
        <v>69</v>
      </c>
      <c r="AF103" s="269" t="s">
        <v>61</v>
      </c>
      <c r="AG103" s="270">
        <v>0</v>
      </c>
      <c r="AH103" s="32">
        <v>2017</v>
      </c>
      <c r="AI103" s="13">
        <v>43466</v>
      </c>
      <c r="AJ103" s="13">
        <v>47118</v>
      </c>
      <c r="AK103" s="223"/>
      <c r="AL103" s="223">
        <v>1</v>
      </c>
      <c r="AM103" s="223">
        <v>1</v>
      </c>
      <c r="AN103" s="223">
        <v>1</v>
      </c>
      <c r="AO103" s="223">
        <v>1</v>
      </c>
      <c r="AP103" s="223">
        <v>1</v>
      </c>
      <c r="AQ103" s="223">
        <v>1</v>
      </c>
      <c r="AR103" s="223">
        <v>1</v>
      </c>
      <c r="AS103" s="223">
        <v>1</v>
      </c>
      <c r="AT103" s="223">
        <v>1</v>
      </c>
      <c r="AU103" s="223">
        <v>1</v>
      </c>
      <c r="AV103" s="89">
        <v>10</v>
      </c>
      <c r="AW103" s="18"/>
      <c r="AX103" s="18"/>
      <c r="AY103" s="9"/>
      <c r="AZ103" s="54">
        <v>30</v>
      </c>
      <c r="BA103" s="54">
        <v>30</v>
      </c>
      <c r="BB103" s="54" t="s">
        <v>261</v>
      </c>
      <c r="BC103" s="54">
        <v>30.900000000000002</v>
      </c>
      <c r="BD103" s="54">
        <f>BA103*(1+0.03)</f>
        <v>30.900000000000002</v>
      </c>
      <c r="BE103" s="54" t="s">
        <v>261</v>
      </c>
      <c r="BF103" s="54">
        <v>31.827000000000002</v>
      </c>
      <c r="BG103" s="54"/>
      <c r="BH103" s="54"/>
      <c r="BI103" s="54">
        <v>32.78181</v>
      </c>
      <c r="BJ103" s="54"/>
      <c r="BK103" s="54"/>
      <c r="BL103" s="54">
        <v>33.765264299999998</v>
      </c>
      <c r="BM103" s="54"/>
      <c r="BN103" s="54"/>
      <c r="BO103" s="54">
        <v>34.778222229000001</v>
      </c>
      <c r="BP103" s="54"/>
      <c r="BQ103" s="54"/>
      <c r="BR103" s="54">
        <v>35.821568895870001</v>
      </c>
      <c r="BS103" s="54"/>
      <c r="BT103" s="54"/>
      <c r="BU103" s="54">
        <v>36.896215962746105</v>
      </c>
      <c r="BV103" s="54"/>
      <c r="BW103" s="54"/>
      <c r="BX103" s="54">
        <v>38.003102441628492</v>
      </c>
      <c r="BY103" s="54"/>
      <c r="BZ103" s="54"/>
      <c r="CA103" s="54">
        <v>39.143195514877348</v>
      </c>
      <c r="CB103" s="54"/>
      <c r="CC103" s="54"/>
      <c r="CD103" s="10">
        <f t="shared" si="1"/>
        <v>343.91637934412188</v>
      </c>
      <c r="CE103" s="8" t="s">
        <v>238</v>
      </c>
      <c r="CF103" s="9" t="s">
        <v>95</v>
      </c>
      <c r="CG103" s="204" t="s">
        <v>271</v>
      </c>
      <c r="CH103" s="204" t="s">
        <v>319</v>
      </c>
      <c r="CI103" s="207" t="s">
        <v>320</v>
      </c>
      <c r="CJ103" s="211" t="s">
        <v>321</v>
      </c>
    </row>
    <row r="104" spans="1:88" s="81" customFormat="1" ht="17.25" customHeight="1">
      <c r="A104" s="9" t="s">
        <v>129</v>
      </c>
      <c r="B104" s="28"/>
      <c r="C104" s="9" t="s">
        <v>529</v>
      </c>
      <c r="D104" s="53">
        <v>8.3299999999999999E-2</v>
      </c>
      <c r="E104" s="9" t="s">
        <v>530</v>
      </c>
      <c r="F104" s="9" t="s">
        <v>541</v>
      </c>
      <c r="G104" s="125" t="s">
        <v>744</v>
      </c>
      <c r="H104" s="9" t="s">
        <v>60</v>
      </c>
      <c r="I104" s="82" t="s">
        <v>61</v>
      </c>
      <c r="J104" s="225">
        <v>0.55000000000000004</v>
      </c>
      <c r="K104" s="82">
        <v>2017</v>
      </c>
      <c r="L104" s="20">
        <v>43374</v>
      </c>
      <c r="M104" s="20">
        <v>47118</v>
      </c>
      <c r="N104" s="78">
        <f>+J104+(5%/11)</f>
        <v>0.55454545454545456</v>
      </c>
      <c r="O104" s="79">
        <f>+N104+(5%/11)</f>
        <v>0.55909090909090908</v>
      </c>
      <c r="P104" s="79">
        <f t="shared" ref="P104:X104" si="2">+O104+(5%/11)</f>
        <v>0.5636363636363636</v>
      </c>
      <c r="Q104" s="79">
        <f t="shared" si="2"/>
        <v>0.56818181818181812</v>
      </c>
      <c r="R104" s="79">
        <f t="shared" si="2"/>
        <v>0.57272727272727264</v>
      </c>
      <c r="S104" s="79">
        <f t="shared" si="2"/>
        <v>0.57727272727272716</v>
      </c>
      <c r="T104" s="79">
        <f t="shared" si="2"/>
        <v>0.58181818181818168</v>
      </c>
      <c r="U104" s="79">
        <f t="shared" si="2"/>
        <v>0.5863636363636362</v>
      </c>
      <c r="V104" s="79">
        <f t="shared" si="2"/>
        <v>0.59090909090909072</v>
      </c>
      <c r="W104" s="79">
        <f t="shared" si="2"/>
        <v>0.59545454545454524</v>
      </c>
      <c r="X104" s="79">
        <f t="shared" si="2"/>
        <v>0.59999999999999976</v>
      </c>
      <c r="Y104" s="79">
        <v>0.59999999999999976</v>
      </c>
      <c r="Z104" s="9" t="s">
        <v>535</v>
      </c>
      <c r="AA104" s="70">
        <v>4.1666666666666666E-3</v>
      </c>
      <c r="AB104" s="61" t="s">
        <v>476</v>
      </c>
      <c r="AC104" s="61" t="s">
        <v>650</v>
      </c>
      <c r="AD104" s="50" t="s">
        <v>747</v>
      </c>
      <c r="AE104" s="50" t="s">
        <v>60</v>
      </c>
      <c r="AF104" s="50" t="s">
        <v>61</v>
      </c>
      <c r="AG104" s="32">
        <v>0</v>
      </c>
      <c r="AH104" s="82">
        <v>2018</v>
      </c>
      <c r="AI104" s="13">
        <v>43831</v>
      </c>
      <c r="AJ104" s="13">
        <v>47118</v>
      </c>
      <c r="AK104" s="221"/>
      <c r="AL104" s="83"/>
      <c r="AM104" s="221">
        <v>0.2</v>
      </c>
      <c r="AN104" s="221">
        <v>0.3</v>
      </c>
      <c r="AO104" s="221">
        <v>0.4</v>
      </c>
      <c r="AP104" s="221">
        <v>0.5</v>
      </c>
      <c r="AQ104" s="221">
        <v>0.6</v>
      </c>
      <c r="AR104" s="221">
        <v>0.7</v>
      </c>
      <c r="AS104" s="221">
        <v>0.8</v>
      </c>
      <c r="AT104" s="221">
        <v>0.9</v>
      </c>
      <c r="AU104" s="221">
        <v>1</v>
      </c>
      <c r="AV104" s="85">
        <v>1</v>
      </c>
      <c r="AW104" s="18">
        <v>0</v>
      </c>
      <c r="AX104" s="18">
        <v>0</v>
      </c>
      <c r="AY104" s="9"/>
      <c r="AZ104" s="18">
        <v>0</v>
      </c>
      <c r="BA104" s="18">
        <v>0</v>
      </c>
      <c r="BB104" s="9"/>
      <c r="BC104" s="75">
        <v>100</v>
      </c>
      <c r="BD104" s="9"/>
      <c r="BE104" s="9" t="s">
        <v>70</v>
      </c>
      <c r="BF104" s="118">
        <v>15</v>
      </c>
      <c r="BG104" s="9"/>
      <c r="BH104" s="9"/>
      <c r="BI104" s="118">
        <v>15</v>
      </c>
      <c r="BJ104" s="9"/>
      <c r="BK104" s="9"/>
      <c r="BL104" s="118">
        <v>15</v>
      </c>
      <c r="BM104" s="9"/>
      <c r="BN104" s="9"/>
      <c r="BO104" s="118">
        <v>15</v>
      </c>
      <c r="BP104" s="9"/>
      <c r="BQ104" s="9"/>
      <c r="BR104" s="118">
        <v>15</v>
      </c>
      <c r="BS104" s="9"/>
      <c r="BT104" s="9"/>
      <c r="BU104" s="118">
        <v>15</v>
      </c>
      <c r="BV104" s="9"/>
      <c r="BW104" s="9"/>
      <c r="BX104" s="118">
        <v>15</v>
      </c>
      <c r="BY104" s="9"/>
      <c r="BZ104" s="9"/>
      <c r="CA104" s="118">
        <v>15</v>
      </c>
      <c r="CB104" s="9"/>
      <c r="CC104" s="9"/>
      <c r="CD104" s="10">
        <f t="shared" si="1"/>
        <v>220</v>
      </c>
      <c r="CE104" s="50" t="s">
        <v>71</v>
      </c>
      <c r="CF104" s="50" t="s">
        <v>150</v>
      </c>
      <c r="CG104" s="49" t="s">
        <v>469</v>
      </c>
      <c r="CH104" s="50" t="s">
        <v>203</v>
      </c>
      <c r="CI104" s="50">
        <v>3387000</v>
      </c>
      <c r="CJ104" s="50" t="s">
        <v>204</v>
      </c>
    </row>
    <row r="105" spans="1:88" s="81" customFormat="1" ht="17.25" hidden="1" customHeight="1">
      <c r="A105" s="9" t="s">
        <v>129</v>
      </c>
      <c r="B105" s="28"/>
      <c r="C105" s="9" t="s">
        <v>529</v>
      </c>
      <c r="D105" s="53"/>
      <c r="E105" s="9" t="s">
        <v>530</v>
      </c>
      <c r="F105" s="9" t="s">
        <v>541</v>
      </c>
      <c r="G105" s="125" t="s">
        <v>744</v>
      </c>
      <c r="H105" s="9" t="s">
        <v>60</v>
      </c>
      <c r="I105" s="82" t="s">
        <v>61</v>
      </c>
      <c r="J105" s="225">
        <v>0.55000000000000004</v>
      </c>
      <c r="K105" s="82">
        <v>2017</v>
      </c>
      <c r="L105" s="20">
        <v>43374</v>
      </c>
      <c r="M105" s="20">
        <v>47118</v>
      </c>
      <c r="N105" s="78">
        <f t="shared" ref="N105:N108" si="3">+J105+(5%/11)</f>
        <v>0.55454545454545456</v>
      </c>
      <c r="O105" s="79">
        <f t="shared" ref="O105:X108" si="4">+N105+(5%/11)</f>
        <v>0.55909090909090908</v>
      </c>
      <c r="P105" s="79">
        <f t="shared" si="4"/>
        <v>0.5636363636363636</v>
      </c>
      <c r="Q105" s="79">
        <f t="shared" si="4"/>
        <v>0.56818181818181812</v>
      </c>
      <c r="R105" s="79">
        <f t="shared" si="4"/>
        <v>0.57272727272727264</v>
      </c>
      <c r="S105" s="79">
        <f t="shared" si="4"/>
        <v>0.57727272727272716</v>
      </c>
      <c r="T105" s="79">
        <f t="shared" si="4"/>
        <v>0.58181818181818168</v>
      </c>
      <c r="U105" s="79">
        <f t="shared" si="4"/>
        <v>0.5863636363636362</v>
      </c>
      <c r="V105" s="79">
        <f t="shared" si="4"/>
        <v>0.59090909090909072</v>
      </c>
      <c r="W105" s="79">
        <f t="shared" si="4"/>
        <v>0.59545454545454524</v>
      </c>
      <c r="X105" s="79">
        <f t="shared" si="4"/>
        <v>0.59999999999999976</v>
      </c>
      <c r="Y105" s="79">
        <v>0.59999999999999976</v>
      </c>
      <c r="Z105" s="9" t="s">
        <v>298</v>
      </c>
      <c r="AA105" s="70">
        <v>4.1666666666666666E-3</v>
      </c>
      <c r="AB105" s="269" t="s">
        <v>372</v>
      </c>
      <c r="AC105" s="269" t="s">
        <v>273</v>
      </c>
      <c r="AD105" s="50" t="s">
        <v>745</v>
      </c>
      <c r="AE105" s="268" t="s">
        <v>69</v>
      </c>
      <c r="AF105" s="268" t="s">
        <v>61</v>
      </c>
      <c r="AG105" s="270">
        <v>0</v>
      </c>
      <c r="AH105" s="82">
        <v>2017</v>
      </c>
      <c r="AI105" s="13">
        <v>43466</v>
      </c>
      <c r="AJ105" s="13">
        <v>47118</v>
      </c>
      <c r="AK105" s="111"/>
      <c r="AL105" s="89">
        <v>1</v>
      </c>
      <c r="AM105" s="89">
        <v>1</v>
      </c>
      <c r="AN105" s="89">
        <v>1</v>
      </c>
      <c r="AO105" s="89">
        <v>1</v>
      </c>
      <c r="AP105" s="89">
        <v>1</v>
      </c>
      <c r="AQ105" s="89">
        <v>1</v>
      </c>
      <c r="AR105" s="89">
        <v>1</v>
      </c>
      <c r="AS105" s="89">
        <v>1</v>
      </c>
      <c r="AT105" s="89">
        <v>1</v>
      </c>
      <c r="AU105" s="89">
        <v>1</v>
      </c>
      <c r="AV105" s="89">
        <v>10</v>
      </c>
      <c r="AW105" s="25"/>
      <c r="AX105" s="25"/>
      <c r="AY105" s="25"/>
      <c r="AZ105" s="25">
        <v>15</v>
      </c>
      <c r="BA105" s="25">
        <v>15</v>
      </c>
      <c r="BB105" s="25" t="s">
        <v>73</v>
      </c>
      <c r="BC105" s="25">
        <v>15.450000000000001</v>
      </c>
      <c r="BD105" s="25">
        <v>15.450000000000001</v>
      </c>
      <c r="BE105" s="25" t="s">
        <v>261</v>
      </c>
      <c r="BF105" s="25">
        <v>15.913500000000001</v>
      </c>
      <c r="BG105" s="25"/>
      <c r="BH105" s="25"/>
      <c r="BI105" s="25">
        <v>16.390905</v>
      </c>
      <c r="BJ105" s="25"/>
      <c r="BK105" s="25"/>
      <c r="BL105" s="25">
        <v>16.882632149999999</v>
      </c>
      <c r="BM105" s="25"/>
      <c r="BN105" s="25"/>
      <c r="BO105" s="25">
        <v>17.3891111145</v>
      </c>
      <c r="BP105" s="25"/>
      <c r="BQ105" s="25"/>
      <c r="BR105" s="25">
        <v>17.910784447935001</v>
      </c>
      <c r="BS105" s="25"/>
      <c r="BT105" s="25"/>
      <c r="BU105" s="25">
        <v>18.448107981373052</v>
      </c>
      <c r="BV105" s="25"/>
      <c r="BW105" s="25"/>
      <c r="BX105" s="25">
        <v>19.001551220814246</v>
      </c>
      <c r="BY105" s="25"/>
      <c r="BZ105" s="25"/>
      <c r="CA105" s="25">
        <v>19.571597757438674</v>
      </c>
      <c r="CB105" s="25"/>
      <c r="CC105" s="25"/>
      <c r="CD105" s="10">
        <f t="shared" si="1"/>
        <v>171.95818967206094</v>
      </c>
      <c r="CE105" s="31" t="s">
        <v>238</v>
      </c>
      <c r="CF105" s="50" t="s">
        <v>95</v>
      </c>
      <c r="CG105" s="204" t="s">
        <v>271</v>
      </c>
      <c r="CH105" s="204" t="s">
        <v>319</v>
      </c>
      <c r="CI105" s="207" t="s">
        <v>320</v>
      </c>
      <c r="CJ105" s="211" t="s">
        <v>321</v>
      </c>
    </row>
    <row r="106" spans="1:88" s="81" customFormat="1" ht="17.25" hidden="1" customHeight="1">
      <c r="A106" s="9" t="s">
        <v>129</v>
      </c>
      <c r="B106" s="28"/>
      <c r="C106" s="9" t="s">
        <v>529</v>
      </c>
      <c r="D106" s="53"/>
      <c r="E106" s="9" t="s">
        <v>530</v>
      </c>
      <c r="F106" s="9" t="s">
        <v>541</v>
      </c>
      <c r="G106" s="125" t="s">
        <v>744</v>
      </c>
      <c r="H106" s="9" t="s">
        <v>60</v>
      </c>
      <c r="I106" s="82" t="s">
        <v>61</v>
      </c>
      <c r="J106" s="225">
        <v>0.55000000000000004</v>
      </c>
      <c r="K106" s="82">
        <v>2017</v>
      </c>
      <c r="L106" s="20">
        <v>43374</v>
      </c>
      <c r="M106" s="20">
        <v>47118</v>
      </c>
      <c r="N106" s="78">
        <f t="shared" si="3"/>
        <v>0.55454545454545456</v>
      </c>
      <c r="O106" s="79">
        <f t="shared" si="4"/>
        <v>0.55909090909090908</v>
      </c>
      <c r="P106" s="79">
        <f t="shared" si="4"/>
        <v>0.5636363636363636</v>
      </c>
      <c r="Q106" s="79">
        <f t="shared" si="4"/>
        <v>0.56818181818181812</v>
      </c>
      <c r="R106" s="79">
        <f t="shared" si="4"/>
        <v>0.57272727272727264</v>
      </c>
      <c r="S106" s="79">
        <f t="shared" si="4"/>
        <v>0.57727272727272716</v>
      </c>
      <c r="T106" s="79">
        <f t="shared" si="4"/>
        <v>0.58181818181818168</v>
      </c>
      <c r="U106" s="79">
        <f t="shared" si="4"/>
        <v>0.5863636363636362</v>
      </c>
      <c r="V106" s="79">
        <f t="shared" si="4"/>
        <v>0.59090909090909072</v>
      </c>
      <c r="W106" s="79">
        <f t="shared" si="4"/>
        <v>0.59545454545454524</v>
      </c>
      <c r="X106" s="79">
        <f t="shared" si="4"/>
        <v>0.59999999999999976</v>
      </c>
      <c r="Y106" s="79">
        <v>0.59999999999999976</v>
      </c>
      <c r="Z106" s="9" t="s">
        <v>628</v>
      </c>
      <c r="AA106" s="70">
        <v>4.1666666666666666E-3</v>
      </c>
      <c r="AB106" s="269" t="s">
        <v>629</v>
      </c>
      <c r="AC106" s="269" t="s">
        <v>630</v>
      </c>
      <c r="AD106" s="50" t="s">
        <v>745</v>
      </c>
      <c r="AE106" s="269" t="s">
        <v>69</v>
      </c>
      <c r="AF106" s="269" t="s">
        <v>61</v>
      </c>
      <c r="AG106" s="270">
        <v>0</v>
      </c>
      <c r="AH106" s="82">
        <v>2017</v>
      </c>
      <c r="AI106" s="13">
        <v>43466</v>
      </c>
      <c r="AJ106" s="13">
        <v>47118</v>
      </c>
      <c r="AK106" s="221"/>
      <c r="AL106" s="224">
        <v>200</v>
      </c>
      <c r="AM106" s="224">
        <v>200</v>
      </c>
      <c r="AN106" s="224">
        <v>200</v>
      </c>
      <c r="AO106" s="224">
        <v>200</v>
      </c>
      <c r="AP106" s="224">
        <v>200</v>
      </c>
      <c r="AQ106" s="224">
        <v>200</v>
      </c>
      <c r="AR106" s="224">
        <v>200</v>
      </c>
      <c r="AS106" s="224">
        <v>200</v>
      </c>
      <c r="AT106" s="224">
        <v>200</v>
      </c>
      <c r="AU106" s="224">
        <v>200</v>
      </c>
      <c r="AV106" s="164">
        <v>2000</v>
      </c>
      <c r="AW106" s="25"/>
      <c r="AX106" s="25"/>
      <c r="AY106" s="25"/>
      <c r="AZ106" s="25">
        <v>16.100000000000001</v>
      </c>
      <c r="BA106" s="25">
        <v>16.100000000000001</v>
      </c>
      <c r="BB106" s="25" t="s">
        <v>70</v>
      </c>
      <c r="BC106" s="25">
        <v>16.583000000000002</v>
      </c>
      <c r="BD106" s="25">
        <v>16.583000000000002</v>
      </c>
      <c r="BE106" s="25" t="s">
        <v>261</v>
      </c>
      <c r="BF106" s="25">
        <v>17.080490000000001</v>
      </c>
      <c r="BG106" s="25"/>
      <c r="BH106" s="25"/>
      <c r="BI106" s="25">
        <v>17.592904700000002</v>
      </c>
      <c r="BJ106" s="25"/>
      <c r="BK106" s="25"/>
      <c r="BL106" s="25">
        <v>18.120691841000003</v>
      </c>
      <c r="BM106" s="25"/>
      <c r="BN106" s="25"/>
      <c r="BO106" s="25">
        <v>18.664312596230005</v>
      </c>
      <c r="BP106" s="25"/>
      <c r="BQ106" s="25"/>
      <c r="BR106" s="25">
        <v>19.224241974116904</v>
      </c>
      <c r="BS106" s="25"/>
      <c r="BT106" s="25"/>
      <c r="BU106" s="25">
        <v>19.80096923334041</v>
      </c>
      <c r="BV106" s="25"/>
      <c r="BW106" s="25"/>
      <c r="BX106" s="25">
        <v>20.394998310340622</v>
      </c>
      <c r="BY106" s="25"/>
      <c r="BZ106" s="25"/>
      <c r="CA106" s="25">
        <v>21.006848259650841</v>
      </c>
      <c r="CB106" s="25"/>
      <c r="CC106" s="25"/>
      <c r="CD106" s="10">
        <f t="shared" si="1"/>
        <v>184.56845691467879</v>
      </c>
      <c r="CE106" s="31" t="s">
        <v>238</v>
      </c>
      <c r="CF106" s="50" t="s">
        <v>95</v>
      </c>
      <c r="CG106" s="204" t="s">
        <v>271</v>
      </c>
      <c r="CH106" s="204" t="s">
        <v>319</v>
      </c>
      <c r="CI106" s="207" t="s">
        <v>320</v>
      </c>
      <c r="CJ106" s="211" t="s">
        <v>321</v>
      </c>
    </row>
    <row r="107" spans="1:88" s="81" customFormat="1" ht="17.25" hidden="1" customHeight="1">
      <c r="A107" s="9" t="s">
        <v>129</v>
      </c>
      <c r="B107" s="28"/>
      <c r="C107" s="9" t="s">
        <v>529</v>
      </c>
      <c r="D107" s="53"/>
      <c r="E107" s="9" t="s">
        <v>530</v>
      </c>
      <c r="F107" s="9" t="s">
        <v>541</v>
      </c>
      <c r="G107" s="125" t="s">
        <v>744</v>
      </c>
      <c r="H107" s="9" t="s">
        <v>60</v>
      </c>
      <c r="I107" s="82" t="s">
        <v>61</v>
      </c>
      <c r="J107" s="225">
        <v>0.55000000000000004</v>
      </c>
      <c r="K107" s="82">
        <v>2017</v>
      </c>
      <c r="L107" s="20">
        <v>43374</v>
      </c>
      <c r="M107" s="20">
        <v>47118</v>
      </c>
      <c r="N107" s="78">
        <f t="shared" si="3"/>
        <v>0.55454545454545456</v>
      </c>
      <c r="O107" s="79">
        <f t="shared" si="4"/>
        <v>0.55909090909090908</v>
      </c>
      <c r="P107" s="79">
        <f t="shared" si="4"/>
        <v>0.5636363636363636</v>
      </c>
      <c r="Q107" s="79">
        <f t="shared" si="4"/>
        <v>0.56818181818181812</v>
      </c>
      <c r="R107" s="79">
        <f t="shared" si="4"/>
        <v>0.57272727272727264</v>
      </c>
      <c r="S107" s="79">
        <f t="shared" si="4"/>
        <v>0.57727272727272716</v>
      </c>
      <c r="T107" s="79">
        <f t="shared" si="4"/>
        <v>0.58181818181818168</v>
      </c>
      <c r="U107" s="79">
        <f t="shared" si="4"/>
        <v>0.5863636363636362</v>
      </c>
      <c r="V107" s="79">
        <f t="shared" si="4"/>
        <v>0.59090909090909072</v>
      </c>
      <c r="W107" s="79">
        <f t="shared" si="4"/>
        <v>0.59545454545454524</v>
      </c>
      <c r="X107" s="79">
        <f t="shared" si="4"/>
        <v>0.59999999999999976</v>
      </c>
      <c r="Y107" s="79">
        <v>0.59999999999999976</v>
      </c>
      <c r="Z107" s="9" t="s">
        <v>631</v>
      </c>
      <c r="AA107" s="70">
        <v>3.3333333333333333E-2</v>
      </c>
      <c r="AB107" s="269" t="s">
        <v>742</v>
      </c>
      <c r="AC107" s="269" t="s">
        <v>632</v>
      </c>
      <c r="AD107" s="50" t="s">
        <v>757</v>
      </c>
      <c r="AE107" s="269" t="s">
        <v>60</v>
      </c>
      <c r="AF107" s="269" t="s">
        <v>61</v>
      </c>
      <c r="AG107" s="270">
        <v>0</v>
      </c>
      <c r="AH107" s="82">
        <v>2017</v>
      </c>
      <c r="AI107" s="13">
        <v>43831</v>
      </c>
      <c r="AJ107" s="13">
        <v>47118</v>
      </c>
      <c r="AK107" s="217"/>
      <c r="AL107" s="217"/>
      <c r="AM107" s="117">
        <v>0.1</v>
      </c>
      <c r="AN107" s="117">
        <v>0.25</v>
      </c>
      <c r="AO107" s="117">
        <v>0.4</v>
      </c>
      <c r="AP107" s="117">
        <v>0.5</v>
      </c>
      <c r="AQ107" s="117">
        <v>0.6</v>
      </c>
      <c r="AR107" s="117">
        <v>0.7</v>
      </c>
      <c r="AS107" s="117">
        <v>0.8</v>
      </c>
      <c r="AT107" s="117">
        <v>0.9</v>
      </c>
      <c r="AU107" s="117">
        <v>1</v>
      </c>
      <c r="AV107" s="111">
        <v>1</v>
      </c>
      <c r="AW107" s="25"/>
      <c r="AX107" s="25"/>
      <c r="AY107" s="25"/>
      <c r="AZ107" s="25"/>
      <c r="BA107" s="25"/>
      <c r="BB107" s="25"/>
      <c r="BC107" s="25">
        <v>100</v>
      </c>
      <c r="BD107" s="25">
        <v>100</v>
      </c>
      <c r="BE107" s="25" t="s">
        <v>70</v>
      </c>
      <c r="BF107" s="25">
        <v>103</v>
      </c>
      <c r="BG107" s="25"/>
      <c r="BH107" s="25"/>
      <c r="BI107" s="25">
        <v>106.09</v>
      </c>
      <c r="BJ107" s="25"/>
      <c r="BK107" s="25"/>
      <c r="BL107" s="25">
        <v>109.2727</v>
      </c>
      <c r="BM107" s="25"/>
      <c r="BN107" s="25"/>
      <c r="BO107" s="25">
        <v>112.550881</v>
      </c>
      <c r="BP107" s="25"/>
      <c r="BQ107" s="25"/>
      <c r="BR107" s="25">
        <v>115.92740743</v>
      </c>
      <c r="BS107" s="25"/>
      <c r="BT107" s="25"/>
      <c r="BU107" s="25">
        <v>119.4052296529</v>
      </c>
      <c r="BV107" s="25"/>
      <c r="BW107" s="25"/>
      <c r="BX107" s="25">
        <v>122.987386542487</v>
      </c>
      <c r="BY107" s="25"/>
      <c r="BZ107" s="25"/>
      <c r="CA107" s="25">
        <v>126.67700813876162</v>
      </c>
      <c r="CB107" s="25"/>
      <c r="CC107" s="25"/>
      <c r="CD107" s="10">
        <f t="shared" si="1"/>
        <v>1015.9106127641486</v>
      </c>
      <c r="CE107" s="31" t="s">
        <v>238</v>
      </c>
      <c r="CF107" s="50" t="s">
        <v>95</v>
      </c>
      <c r="CG107" s="207" t="s">
        <v>271</v>
      </c>
      <c r="CH107" s="207" t="s">
        <v>319</v>
      </c>
      <c r="CI107" s="207" t="s">
        <v>320</v>
      </c>
      <c r="CJ107" s="212" t="s">
        <v>321</v>
      </c>
    </row>
    <row r="108" spans="1:88" s="81" customFormat="1" ht="17.25" hidden="1" customHeight="1">
      <c r="A108" s="9" t="s">
        <v>129</v>
      </c>
      <c r="B108" s="28"/>
      <c r="C108" s="9" t="s">
        <v>529</v>
      </c>
      <c r="D108" s="53"/>
      <c r="E108" s="9" t="s">
        <v>530</v>
      </c>
      <c r="F108" s="9" t="s">
        <v>541</v>
      </c>
      <c r="G108" s="125" t="s">
        <v>744</v>
      </c>
      <c r="H108" s="9" t="s">
        <v>60</v>
      </c>
      <c r="I108" s="82" t="s">
        <v>61</v>
      </c>
      <c r="J108" s="225">
        <v>0.55000000000000004</v>
      </c>
      <c r="K108" s="82">
        <v>2017</v>
      </c>
      <c r="L108" s="20">
        <v>43374</v>
      </c>
      <c r="M108" s="20">
        <v>47118</v>
      </c>
      <c r="N108" s="78">
        <f t="shared" si="3"/>
        <v>0.55454545454545456</v>
      </c>
      <c r="O108" s="79">
        <f t="shared" si="4"/>
        <v>0.55909090909090908</v>
      </c>
      <c r="P108" s="79">
        <f t="shared" si="4"/>
        <v>0.5636363636363636</v>
      </c>
      <c r="Q108" s="79">
        <f t="shared" si="4"/>
        <v>0.56818181818181812</v>
      </c>
      <c r="R108" s="79">
        <f t="shared" si="4"/>
        <v>0.57272727272727264</v>
      </c>
      <c r="S108" s="79">
        <f t="shared" si="4"/>
        <v>0.57727272727272716</v>
      </c>
      <c r="T108" s="79">
        <f t="shared" si="4"/>
        <v>0.58181818181818168</v>
      </c>
      <c r="U108" s="79">
        <f t="shared" si="4"/>
        <v>0.5863636363636362</v>
      </c>
      <c r="V108" s="79">
        <f t="shared" si="4"/>
        <v>0.59090909090909072</v>
      </c>
      <c r="W108" s="79">
        <f t="shared" si="4"/>
        <v>0.59545454545454524</v>
      </c>
      <c r="X108" s="79">
        <f t="shared" si="4"/>
        <v>0.59999999999999976</v>
      </c>
      <c r="Y108" s="79">
        <v>0.59999999999999976</v>
      </c>
      <c r="Z108" s="9" t="s">
        <v>505</v>
      </c>
      <c r="AA108" s="70">
        <v>1.0416666666666666E-2</v>
      </c>
      <c r="AB108" s="267" t="s">
        <v>633</v>
      </c>
      <c r="AC108" s="268" t="s">
        <v>634</v>
      </c>
      <c r="AD108" s="50" t="s">
        <v>745</v>
      </c>
      <c r="AE108" s="268" t="s">
        <v>78</v>
      </c>
      <c r="AF108" s="268" t="s">
        <v>61</v>
      </c>
      <c r="AG108" s="270">
        <v>0</v>
      </c>
      <c r="AH108" s="82">
        <v>2017</v>
      </c>
      <c r="AI108" s="13">
        <v>43466</v>
      </c>
      <c r="AJ108" s="13">
        <v>44561</v>
      </c>
      <c r="AK108" s="89"/>
      <c r="AL108" s="111">
        <v>1</v>
      </c>
      <c r="AM108" s="111">
        <v>1</v>
      </c>
      <c r="AN108" s="111">
        <v>1</v>
      </c>
      <c r="AO108" s="89"/>
      <c r="AP108" s="89"/>
      <c r="AQ108" s="89"/>
      <c r="AR108" s="89"/>
      <c r="AS108" s="89"/>
      <c r="AT108" s="89"/>
      <c r="AU108" s="89"/>
      <c r="AV108" s="111">
        <v>1</v>
      </c>
      <c r="AW108" s="25"/>
      <c r="AX108" s="25"/>
      <c r="AY108" s="25"/>
      <c r="AZ108" s="25">
        <v>90.3</v>
      </c>
      <c r="BA108" s="25">
        <v>90.3</v>
      </c>
      <c r="BB108" s="25" t="s">
        <v>261</v>
      </c>
      <c r="BC108" s="25">
        <v>93.009</v>
      </c>
      <c r="BD108" s="25">
        <v>93.009</v>
      </c>
      <c r="BE108" s="25" t="s">
        <v>261</v>
      </c>
      <c r="BF108" s="25">
        <v>127.73236000000001</v>
      </c>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10">
        <f t="shared" si="1"/>
        <v>311.04136</v>
      </c>
      <c r="CE108" s="31" t="s">
        <v>238</v>
      </c>
      <c r="CF108" s="50" t="s">
        <v>95</v>
      </c>
      <c r="CG108" s="207" t="s">
        <v>323</v>
      </c>
      <c r="CH108" s="60" t="s">
        <v>324</v>
      </c>
      <c r="CI108" s="207" t="s">
        <v>325</v>
      </c>
      <c r="CJ108" s="211" t="s">
        <v>326</v>
      </c>
    </row>
    <row r="109" spans="1:88" s="81" customFormat="1" ht="17.25" hidden="1" customHeight="1">
      <c r="A109" s="9" t="s">
        <v>129</v>
      </c>
      <c r="B109" s="28"/>
      <c r="C109" s="9" t="s">
        <v>529</v>
      </c>
      <c r="D109" s="53"/>
      <c r="E109" s="9" t="s">
        <v>530</v>
      </c>
      <c r="F109" s="9" t="s">
        <v>541</v>
      </c>
      <c r="G109" s="125" t="s">
        <v>744</v>
      </c>
      <c r="H109" s="9" t="s">
        <v>60</v>
      </c>
      <c r="I109" s="82" t="s">
        <v>61</v>
      </c>
      <c r="J109" s="225">
        <v>0.55000000000000004</v>
      </c>
      <c r="K109" s="82">
        <v>2017</v>
      </c>
      <c r="L109" s="20">
        <v>43405</v>
      </c>
      <c r="M109" s="20">
        <v>47118</v>
      </c>
      <c r="N109" s="78">
        <f t="shared" ref="N109:N113" si="5">+J109+(5%/11)</f>
        <v>0.55454545454545456</v>
      </c>
      <c r="O109" s="79">
        <f t="shared" ref="O109:X109" si="6">+N109+(5%/11)</f>
        <v>0.55909090909090908</v>
      </c>
      <c r="P109" s="79">
        <f t="shared" si="6"/>
        <v>0.5636363636363636</v>
      </c>
      <c r="Q109" s="79">
        <f t="shared" si="6"/>
        <v>0.56818181818181812</v>
      </c>
      <c r="R109" s="79">
        <f t="shared" si="6"/>
        <v>0.57272727272727264</v>
      </c>
      <c r="S109" s="79">
        <f t="shared" si="6"/>
        <v>0.57727272727272716</v>
      </c>
      <c r="T109" s="79">
        <f t="shared" si="6"/>
        <v>0.58181818181818168</v>
      </c>
      <c r="U109" s="79">
        <f t="shared" si="6"/>
        <v>0.5863636363636362</v>
      </c>
      <c r="V109" s="79">
        <f t="shared" si="6"/>
        <v>0.59090909090909072</v>
      </c>
      <c r="W109" s="79">
        <f t="shared" si="6"/>
        <v>0.59545454545454524</v>
      </c>
      <c r="X109" s="79">
        <f t="shared" si="6"/>
        <v>0.59999999999999976</v>
      </c>
      <c r="Y109" s="79">
        <v>0.59999999999999976</v>
      </c>
      <c r="Z109" s="9" t="s">
        <v>420</v>
      </c>
      <c r="AA109" s="70">
        <v>1.0416666666666666E-2</v>
      </c>
      <c r="AB109" s="50" t="s">
        <v>239</v>
      </c>
      <c r="AC109" s="50" t="s">
        <v>388</v>
      </c>
      <c r="AD109" s="50" t="s">
        <v>745</v>
      </c>
      <c r="AE109" s="50" t="s">
        <v>60</v>
      </c>
      <c r="AF109" s="31" t="s">
        <v>61</v>
      </c>
      <c r="AG109" s="32">
        <v>0</v>
      </c>
      <c r="AH109" s="82">
        <v>2017</v>
      </c>
      <c r="AI109" s="13">
        <v>43405</v>
      </c>
      <c r="AJ109" s="13">
        <v>44561</v>
      </c>
      <c r="AK109" s="17">
        <v>0.5</v>
      </c>
      <c r="AL109" s="17">
        <v>0.7</v>
      </c>
      <c r="AM109" s="17">
        <v>0.9</v>
      </c>
      <c r="AN109" s="17">
        <v>1</v>
      </c>
      <c r="AO109" s="221"/>
      <c r="AP109" s="221"/>
      <c r="AQ109" s="221"/>
      <c r="AR109" s="221"/>
      <c r="AS109" s="221"/>
      <c r="AT109" s="221"/>
      <c r="AU109" s="221"/>
      <c r="AV109" s="85">
        <v>1</v>
      </c>
      <c r="AW109" s="18">
        <v>436</v>
      </c>
      <c r="AX109" s="18">
        <v>436</v>
      </c>
      <c r="AY109" s="25" t="s">
        <v>422</v>
      </c>
      <c r="AZ109" s="18">
        <v>600</v>
      </c>
      <c r="BA109" s="18">
        <v>600</v>
      </c>
      <c r="BB109" s="202" t="s">
        <v>73</v>
      </c>
      <c r="BC109" s="18">
        <v>450</v>
      </c>
      <c r="BD109" s="18">
        <v>0</v>
      </c>
      <c r="BE109" s="202" t="s">
        <v>73</v>
      </c>
      <c r="BF109" s="18">
        <v>450</v>
      </c>
      <c r="BG109" s="18"/>
      <c r="BH109" s="202"/>
      <c r="BI109" s="9"/>
      <c r="BJ109" s="9"/>
      <c r="BK109" s="9"/>
      <c r="BL109" s="9"/>
      <c r="BM109" s="9"/>
      <c r="BN109" s="9"/>
      <c r="BO109" s="9"/>
      <c r="BP109" s="9"/>
      <c r="BQ109" s="9"/>
      <c r="BR109" s="9"/>
      <c r="BS109" s="9"/>
      <c r="BT109" s="9"/>
      <c r="BU109" s="9"/>
      <c r="BV109" s="9"/>
      <c r="BW109" s="9"/>
      <c r="BX109" s="9"/>
      <c r="BY109" s="9"/>
      <c r="BZ109" s="9"/>
      <c r="CA109" s="9"/>
      <c r="CB109" s="9"/>
      <c r="CC109" s="9"/>
      <c r="CD109" s="10">
        <f t="shared" si="1"/>
        <v>1936</v>
      </c>
      <c r="CE109" s="50" t="s">
        <v>62</v>
      </c>
      <c r="CF109" s="31" t="s">
        <v>63</v>
      </c>
      <c r="CG109" s="49" t="s">
        <v>79</v>
      </c>
      <c r="CH109" s="31" t="s">
        <v>302</v>
      </c>
      <c r="CI109" s="31" t="s">
        <v>303</v>
      </c>
      <c r="CJ109" s="210" t="s">
        <v>304</v>
      </c>
    </row>
    <row r="110" spans="1:88" s="81" customFormat="1" ht="17.25" hidden="1" customHeight="1">
      <c r="A110" s="9" t="s">
        <v>129</v>
      </c>
      <c r="B110" s="28"/>
      <c r="C110" s="9" t="s">
        <v>529</v>
      </c>
      <c r="D110" s="53"/>
      <c r="E110" s="9" t="s">
        <v>530</v>
      </c>
      <c r="F110" s="9" t="s">
        <v>541</v>
      </c>
      <c r="G110" s="125" t="s">
        <v>744</v>
      </c>
      <c r="H110" s="9" t="s">
        <v>60</v>
      </c>
      <c r="I110" s="82" t="s">
        <v>61</v>
      </c>
      <c r="J110" s="225">
        <v>0.55000000000000004</v>
      </c>
      <c r="K110" s="82">
        <v>2017</v>
      </c>
      <c r="L110" s="20">
        <v>43405</v>
      </c>
      <c r="M110" s="20">
        <v>47118</v>
      </c>
      <c r="N110" s="78">
        <f t="shared" si="5"/>
        <v>0.55454545454545456</v>
      </c>
      <c r="O110" s="79">
        <f t="shared" ref="O110:X110" si="7">+N110+(5%/11)</f>
        <v>0.55909090909090908</v>
      </c>
      <c r="P110" s="79">
        <f t="shared" si="7"/>
        <v>0.5636363636363636</v>
      </c>
      <c r="Q110" s="79">
        <f t="shared" si="7"/>
        <v>0.56818181818181812</v>
      </c>
      <c r="R110" s="79">
        <f t="shared" si="7"/>
        <v>0.57272727272727264</v>
      </c>
      <c r="S110" s="79">
        <f t="shared" si="7"/>
        <v>0.57727272727272716</v>
      </c>
      <c r="T110" s="79">
        <f t="shared" si="7"/>
        <v>0.58181818181818168</v>
      </c>
      <c r="U110" s="79">
        <f t="shared" si="7"/>
        <v>0.5863636363636362</v>
      </c>
      <c r="V110" s="79">
        <f t="shared" si="7"/>
        <v>0.59090909090909072</v>
      </c>
      <c r="W110" s="79">
        <f t="shared" si="7"/>
        <v>0.59545454545454524</v>
      </c>
      <c r="X110" s="79">
        <f t="shared" si="7"/>
        <v>0.59999999999999976</v>
      </c>
      <c r="Y110" s="79">
        <v>0.59999999999999976</v>
      </c>
      <c r="Z110" s="9" t="s">
        <v>437</v>
      </c>
      <c r="AA110" s="70">
        <v>4.1666666666666666E-3</v>
      </c>
      <c r="AB110" s="50" t="s">
        <v>342</v>
      </c>
      <c r="AC110" s="50" t="s">
        <v>343</v>
      </c>
      <c r="AD110" s="50" t="s">
        <v>745</v>
      </c>
      <c r="AE110" s="63" t="s">
        <v>60</v>
      </c>
      <c r="AF110" s="50" t="s">
        <v>61</v>
      </c>
      <c r="AG110" s="32">
        <v>0</v>
      </c>
      <c r="AH110" s="32">
        <v>2017</v>
      </c>
      <c r="AI110" s="13">
        <v>43466</v>
      </c>
      <c r="AJ110" s="13">
        <v>47118</v>
      </c>
      <c r="AK110" s="51">
        <v>0</v>
      </c>
      <c r="AL110" s="51">
        <v>2000</v>
      </c>
      <c r="AM110" s="51">
        <f t="shared" ref="AM110:AU110" si="8">(AL110*10%)+AL110</f>
        <v>2200</v>
      </c>
      <c r="AN110" s="51">
        <f t="shared" si="8"/>
        <v>2420</v>
      </c>
      <c r="AO110" s="51">
        <f t="shared" si="8"/>
        <v>2662</v>
      </c>
      <c r="AP110" s="51">
        <f t="shared" si="8"/>
        <v>2928.2</v>
      </c>
      <c r="AQ110" s="51">
        <f t="shared" si="8"/>
        <v>3221.02</v>
      </c>
      <c r="AR110" s="51">
        <f t="shared" si="8"/>
        <v>3543.1219999999998</v>
      </c>
      <c r="AS110" s="51">
        <f t="shared" si="8"/>
        <v>3897.4341999999997</v>
      </c>
      <c r="AT110" s="51">
        <f t="shared" si="8"/>
        <v>4287.1776199999995</v>
      </c>
      <c r="AU110" s="51">
        <f t="shared" si="8"/>
        <v>4715.8953819999997</v>
      </c>
      <c r="AV110" s="52">
        <f>SUM(AK110:AU110)</f>
        <v>31874.849201999998</v>
      </c>
      <c r="AW110" s="35">
        <v>0</v>
      </c>
      <c r="AX110" s="35">
        <v>0</v>
      </c>
      <c r="AY110" s="35" t="s">
        <v>70</v>
      </c>
      <c r="AZ110" s="35">
        <v>103.73207499999999</v>
      </c>
      <c r="BA110" s="35">
        <v>103.73207499999999</v>
      </c>
      <c r="BB110" s="35" t="s">
        <v>70</v>
      </c>
      <c r="BC110" s="35">
        <v>108.400018</v>
      </c>
      <c r="BD110" s="35">
        <v>0</v>
      </c>
      <c r="BE110" s="35" t="s">
        <v>70</v>
      </c>
      <c r="BF110" s="35">
        <v>113.92841900000001</v>
      </c>
      <c r="BG110" s="35"/>
      <c r="BH110" s="35"/>
      <c r="BI110" s="35">
        <v>119.51091099999999</v>
      </c>
      <c r="BJ110" s="35"/>
      <c r="BK110" s="35"/>
      <c r="BL110" s="35">
        <v>124.53037</v>
      </c>
      <c r="BM110" s="35"/>
      <c r="BN110" s="35"/>
      <c r="BO110" s="35">
        <v>129.63611499999999</v>
      </c>
      <c r="BP110" s="35"/>
      <c r="BQ110" s="35"/>
      <c r="BR110" s="35">
        <v>134.82155900000001</v>
      </c>
      <c r="BS110" s="35"/>
      <c r="BT110" s="35"/>
      <c r="BU110" s="35">
        <v>140.21442200000001</v>
      </c>
      <c r="BV110" s="35"/>
      <c r="BW110" s="35"/>
      <c r="BX110" s="35">
        <v>145.82299900000001</v>
      </c>
      <c r="BY110" s="35"/>
      <c r="BZ110" s="35"/>
      <c r="CA110" s="35">
        <v>151.510096</v>
      </c>
      <c r="CB110" s="35"/>
      <c r="CC110" s="35"/>
      <c r="CD110" s="10">
        <f t="shared" si="1"/>
        <v>1272.106984</v>
      </c>
      <c r="CE110" s="71" t="s">
        <v>683</v>
      </c>
      <c r="CF110" s="71" t="s">
        <v>542</v>
      </c>
      <c r="CG110" s="50" t="s">
        <v>222</v>
      </c>
      <c r="CH110" s="50" t="s">
        <v>223</v>
      </c>
      <c r="CI110" s="209">
        <v>3693777</v>
      </c>
      <c r="CJ110" s="211" t="s">
        <v>224</v>
      </c>
    </row>
    <row r="111" spans="1:88" s="81" customFormat="1" ht="17.25" hidden="1" customHeight="1">
      <c r="A111" s="9" t="s">
        <v>129</v>
      </c>
      <c r="B111" s="28"/>
      <c r="C111" s="9" t="s">
        <v>529</v>
      </c>
      <c r="D111" s="53"/>
      <c r="E111" s="9" t="s">
        <v>530</v>
      </c>
      <c r="F111" s="9" t="s">
        <v>541</v>
      </c>
      <c r="G111" s="125" t="s">
        <v>744</v>
      </c>
      <c r="H111" s="9" t="s">
        <v>60</v>
      </c>
      <c r="I111" s="82" t="s">
        <v>61</v>
      </c>
      <c r="J111" s="225">
        <v>0.55000000000000004</v>
      </c>
      <c r="K111" s="82">
        <v>2017</v>
      </c>
      <c r="L111" s="20">
        <v>43405</v>
      </c>
      <c r="M111" s="20">
        <v>47118</v>
      </c>
      <c r="N111" s="78">
        <f t="shared" si="5"/>
        <v>0.55454545454545456</v>
      </c>
      <c r="O111" s="79">
        <f t="shared" ref="O111:X112" si="9">+N111+(5%/11)</f>
        <v>0.55909090909090908</v>
      </c>
      <c r="P111" s="79">
        <f t="shared" si="9"/>
        <v>0.5636363636363636</v>
      </c>
      <c r="Q111" s="79">
        <f t="shared" si="9"/>
        <v>0.56818181818181812</v>
      </c>
      <c r="R111" s="79">
        <f t="shared" si="9"/>
        <v>0.57272727272727264</v>
      </c>
      <c r="S111" s="79">
        <f t="shared" si="9"/>
        <v>0.57727272727272716</v>
      </c>
      <c r="T111" s="79">
        <f t="shared" si="9"/>
        <v>0.58181818181818168</v>
      </c>
      <c r="U111" s="79">
        <f t="shared" si="9"/>
        <v>0.5863636363636362</v>
      </c>
      <c r="V111" s="79">
        <f t="shared" si="9"/>
        <v>0.59090909090909072</v>
      </c>
      <c r="W111" s="79">
        <f t="shared" si="9"/>
        <v>0.59545454545454524</v>
      </c>
      <c r="X111" s="79">
        <f t="shared" si="9"/>
        <v>0.59999999999999976</v>
      </c>
      <c r="Y111" s="79">
        <v>0.59999999999999976</v>
      </c>
      <c r="Z111" s="9" t="s">
        <v>438</v>
      </c>
      <c r="AA111" s="70">
        <v>4.1666666666666666E-3</v>
      </c>
      <c r="AB111" s="50" t="s">
        <v>344</v>
      </c>
      <c r="AC111" s="50" t="s">
        <v>345</v>
      </c>
      <c r="AD111" s="50" t="s">
        <v>745</v>
      </c>
      <c r="AE111" s="63" t="s">
        <v>69</v>
      </c>
      <c r="AF111" s="50" t="s">
        <v>61</v>
      </c>
      <c r="AG111" s="32">
        <v>0</v>
      </c>
      <c r="AH111" s="32">
        <v>2017</v>
      </c>
      <c r="AI111" s="13">
        <v>43466</v>
      </c>
      <c r="AJ111" s="13">
        <v>47118</v>
      </c>
      <c r="AK111" s="82"/>
      <c r="AL111" s="52">
        <v>2</v>
      </c>
      <c r="AM111" s="52">
        <v>2</v>
      </c>
      <c r="AN111" s="52">
        <v>2</v>
      </c>
      <c r="AO111" s="52">
        <v>2</v>
      </c>
      <c r="AP111" s="52">
        <v>2</v>
      </c>
      <c r="AQ111" s="52">
        <v>2</v>
      </c>
      <c r="AR111" s="52">
        <v>2</v>
      </c>
      <c r="AS111" s="52">
        <v>2</v>
      </c>
      <c r="AT111" s="52">
        <v>2</v>
      </c>
      <c r="AU111" s="52">
        <v>2</v>
      </c>
      <c r="AV111" s="264">
        <v>20</v>
      </c>
      <c r="AW111" s="35">
        <v>0</v>
      </c>
      <c r="AX111" s="35">
        <v>0</v>
      </c>
      <c r="AY111" s="35" t="s">
        <v>70</v>
      </c>
      <c r="AZ111" s="35">
        <v>103.73207499999999</v>
      </c>
      <c r="BA111" s="35">
        <v>103.73207499999999</v>
      </c>
      <c r="BB111" s="35" t="s">
        <v>70</v>
      </c>
      <c r="BC111" s="35">
        <v>108.400018</v>
      </c>
      <c r="BD111" s="35">
        <v>0</v>
      </c>
      <c r="BE111" s="35" t="s">
        <v>70</v>
      </c>
      <c r="BF111" s="35">
        <v>113.92841900000001</v>
      </c>
      <c r="BG111" s="35"/>
      <c r="BH111" s="35"/>
      <c r="BI111" s="35">
        <v>119.51091099999999</v>
      </c>
      <c r="BJ111" s="35"/>
      <c r="BK111" s="35"/>
      <c r="BL111" s="35">
        <v>124.53037</v>
      </c>
      <c r="BM111" s="35"/>
      <c r="BN111" s="35"/>
      <c r="BO111" s="35">
        <v>129.63611499999999</v>
      </c>
      <c r="BP111" s="35"/>
      <c r="BQ111" s="35"/>
      <c r="BR111" s="35">
        <v>134.82155900000001</v>
      </c>
      <c r="BS111" s="35"/>
      <c r="BT111" s="35"/>
      <c r="BU111" s="35">
        <v>140.21442200000001</v>
      </c>
      <c r="BV111" s="35"/>
      <c r="BW111" s="35"/>
      <c r="BX111" s="35">
        <v>145.82299900000001</v>
      </c>
      <c r="BY111" s="35"/>
      <c r="BZ111" s="35"/>
      <c r="CA111" s="35">
        <v>151.510096</v>
      </c>
      <c r="CB111" s="35"/>
      <c r="CC111" s="35"/>
      <c r="CD111" s="10">
        <f t="shared" si="1"/>
        <v>1272.106984</v>
      </c>
      <c r="CE111" s="71" t="s">
        <v>683</v>
      </c>
      <c r="CF111" s="71" t="s">
        <v>542</v>
      </c>
      <c r="CG111" s="50" t="s">
        <v>222</v>
      </c>
      <c r="CH111" s="50" t="s">
        <v>223</v>
      </c>
      <c r="CI111" s="209">
        <v>3693777</v>
      </c>
      <c r="CJ111" s="211" t="s">
        <v>224</v>
      </c>
    </row>
    <row r="112" spans="1:88" s="81" customFormat="1" ht="17.25" hidden="1" customHeight="1">
      <c r="A112" s="9" t="s">
        <v>129</v>
      </c>
      <c r="B112" s="28"/>
      <c r="C112" s="9" t="s">
        <v>529</v>
      </c>
      <c r="D112" s="53"/>
      <c r="E112" s="9" t="s">
        <v>530</v>
      </c>
      <c r="F112" s="9" t="s">
        <v>541</v>
      </c>
      <c r="G112" s="125" t="s">
        <v>744</v>
      </c>
      <c r="H112" s="9" t="s">
        <v>60</v>
      </c>
      <c r="I112" s="82" t="s">
        <v>61</v>
      </c>
      <c r="J112" s="225">
        <v>0.55000000000000004</v>
      </c>
      <c r="K112" s="82">
        <v>2017</v>
      </c>
      <c r="L112" s="20">
        <v>43374</v>
      </c>
      <c r="M112" s="20">
        <v>47118</v>
      </c>
      <c r="N112" s="78">
        <f t="shared" si="5"/>
        <v>0.55454545454545456</v>
      </c>
      <c r="O112" s="79">
        <f t="shared" si="9"/>
        <v>0.55909090909090908</v>
      </c>
      <c r="P112" s="79">
        <f t="shared" si="9"/>
        <v>0.5636363636363636</v>
      </c>
      <c r="Q112" s="79">
        <f t="shared" si="9"/>
        <v>0.56818181818181812</v>
      </c>
      <c r="R112" s="79">
        <f t="shared" si="9"/>
        <v>0.57272727272727264</v>
      </c>
      <c r="S112" s="79">
        <f t="shared" si="9"/>
        <v>0.57727272727272716</v>
      </c>
      <c r="T112" s="79">
        <f t="shared" si="9"/>
        <v>0.58181818181818168</v>
      </c>
      <c r="U112" s="79">
        <f t="shared" si="9"/>
        <v>0.5863636363636362</v>
      </c>
      <c r="V112" s="79">
        <f t="shared" si="9"/>
        <v>0.59090909090909072</v>
      </c>
      <c r="W112" s="79">
        <f t="shared" si="9"/>
        <v>0.59545454545454524</v>
      </c>
      <c r="X112" s="79">
        <f t="shared" si="9"/>
        <v>0.59999999999999976</v>
      </c>
      <c r="Y112" s="79">
        <v>0.59999999999999976</v>
      </c>
      <c r="Z112" s="9" t="s">
        <v>506</v>
      </c>
      <c r="AA112" s="70">
        <v>4.1666666666666666E-3</v>
      </c>
      <c r="AB112" s="269" t="s">
        <v>635</v>
      </c>
      <c r="AC112" s="269" t="s">
        <v>636</v>
      </c>
      <c r="AD112" s="50" t="s">
        <v>745</v>
      </c>
      <c r="AE112" s="269" t="s">
        <v>60</v>
      </c>
      <c r="AF112" s="269" t="s">
        <v>142</v>
      </c>
      <c r="AG112" s="270">
        <v>0</v>
      </c>
      <c r="AH112" s="82">
        <v>2017</v>
      </c>
      <c r="AI112" s="13">
        <v>43831</v>
      </c>
      <c r="AJ112" s="13">
        <v>47118</v>
      </c>
      <c r="AK112" s="238"/>
      <c r="AL112" s="238"/>
      <c r="AM112" s="117">
        <v>0.1</v>
      </c>
      <c r="AN112" s="117">
        <v>0.25</v>
      </c>
      <c r="AO112" s="117">
        <v>0.4</v>
      </c>
      <c r="AP112" s="117">
        <v>0.5</v>
      </c>
      <c r="AQ112" s="117">
        <v>0.6</v>
      </c>
      <c r="AR112" s="117">
        <v>0.7</v>
      </c>
      <c r="AS112" s="117">
        <v>0.8</v>
      </c>
      <c r="AT112" s="117">
        <v>0.9</v>
      </c>
      <c r="AU112" s="117">
        <v>1</v>
      </c>
      <c r="AV112" s="111">
        <v>1</v>
      </c>
      <c r="AW112" s="25"/>
      <c r="AX112" s="25"/>
      <c r="AY112" s="8"/>
      <c r="AZ112" s="25"/>
      <c r="BA112" s="25"/>
      <c r="BB112" s="25"/>
      <c r="BC112" s="25">
        <v>47.6</v>
      </c>
      <c r="BD112" s="25">
        <v>47.6</v>
      </c>
      <c r="BE112" s="25" t="s">
        <v>261</v>
      </c>
      <c r="BF112" s="25">
        <v>49.028000000000006</v>
      </c>
      <c r="BG112" s="25"/>
      <c r="BH112" s="25"/>
      <c r="BI112" s="25">
        <v>50.498840000000008</v>
      </c>
      <c r="BJ112" s="25"/>
      <c r="BK112" s="25"/>
      <c r="BL112" s="25">
        <v>52.013805200000007</v>
      </c>
      <c r="BM112" s="25"/>
      <c r="BN112" s="25"/>
      <c r="BO112" s="25">
        <v>53.574219356000008</v>
      </c>
      <c r="BP112" s="25"/>
      <c r="BQ112" s="25"/>
      <c r="BR112" s="25">
        <v>55.181445936680007</v>
      </c>
      <c r="BS112" s="25"/>
      <c r="BT112" s="25"/>
      <c r="BU112" s="25">
        <v>56.836889314780407</v>
      </c>
      <c r="BV112" s="25"/>
      <c r="BW112" s="25"/>
      <c r="BX112" s="25">
        <v>58.541995994223818</v>
      </c>
      <c r="BY112" s="25"/>
      <c r="BZ112" s="25"/>
      <c r="CA112" s="25">
        <v>60.298255874050533</v>
      </c>
      <c r="CB112" s="25"/>
      <c r="CC112" s="25"/>
      <c r="CD112" s="10">
        <f t="shared" si="1"/>
        <v>483.57345167573487</v>
      </c>
      <c r="CE112" s="31" t="s">
        <v>238</v>
      </c>
      <c r="CF112" s="50" t="s">
        <v>95</v>
      </c>
      <c r="CG112" s="204" t="s">
        <v>271</v>
      </c>
      <c r="CH112" s="204" t="s">
        <v>319</v>
      </c>
      <c r="CI112" s="207" t="s">
        <v>320</v>
      </c>
      <c r="CJ112" s="211" t="s">
        <v>321</v>
      </c>
    </row>
    <row r="113" spans="1:88" s="81" customFormat="1" ht="17.25" hidden="1" customHeight="1">
      <c r="A113" s="9" t="s">
        <v>129</v>
      </c>
      <c r="B113" s="28"/>
      <c r="C113" s="9" t="s">
        <v>529</v>
      </c>
      <c r="D113" s="53"/>
      <c r="E113" s="9" t="s">
        <v>530</v>
      </c>
      <c r="F113" s="9" t="s">
        <v>541</v>
      </c>
      <c r="G113" s="125" t="s">
        <v>744</v>
      </c>
      <c r="H113" s="9" t="s">
        <v>60</v>
      </c>
      <c r="I113" s="82" t="s">
        <v>61</v>
      </c>
      <c r="J113" s="225">
        <v>0.55000000000000004</v>
      </c>
      <c r="K113" s="82">
        <v>2017</v>
      </c>
      <c r="L113" s="20">
        <v>43405</v>
      </c>
      <c r="M113" s="20">
        <v>47118</v>
      </c>
      <c r="N113" s="78">
        <f t="shared" si="5"/>
        <v>0.55454545454545456</v>
      </c>
      <c r="O113" s="79">
        <f t="shared" ref="O113:X113" si="10">+N113+(5%/11)</f>
        <v>0.55909090909090908</v>
      </c>
      <c r="P113" s="79">
        <f t="shared" si="10"/>
        <v>0.5636363636363636</v>
      </c>
      <c r="Q113" s="79">
        <f t="shared" si="10"/>
        <v>0.56818181818181812</v>
      </c>
      <c r="R113" s="79">
        <f t="shared" si="10"/>
        <v>0.57272727272727264</v>
      </c>
      <c r="S113" s="79">
        <f t="shared" si="10"/>
        <v>0.57727272727272716</v>
      </c>
      <c r="T113" s="79">
        <f t="shared" si="10"/>
        <v>0.58181818181818168</v>
      </c>
      <c r="U113" s="79">
        <f t="shared" si="10"/>
        <v>0.5863636363636362</v>
      </c>
      <c r="V113" s="79">
        <f t="shared" si="10"/>
        <v>0.59090909090909072</v>
      </c>
      <c r="W113" s="79">
        <f t="shared" si="10"/>
        <v>0.59545454545454524</v>
      </c>
      <c r="X113" s="79">
        <f t="shared" si="10"/>
        <v>0.59999999999999976</v>
      </c>
      <c r="Y113" s="79">
        <v>0.59999999999999976</v>
      </c>
      <c r="Z113" s="9" t="s">
        <v>714</v>
      </c>
      <c r="AA113" s="70">
        <v>4.1666666666666666E-3</v>
      </c>
      <c r="AB113" s="31" t="s">
        <v>658</v>
      </c>
      <c r="AC113" s="31" t="s">
        <v>659</v>
      </c>
      <c r="AD113" s="289" t="s">
        <v>745</v>
      </c>
      <c r="AE113" s="31" t="s">
        <v>69</v>
      </c>
      <c r="AF113" s="31" t="s">
        <v>142</v>
      </c>
      <c r="AG113" s="95">
        <v>663</v>
      </c>
      <c r="AH113" s="95">
        <v>2017</v>
      </c>
      <c r="AI113" s="13">
        <v>43405</v>
      </c>
      <c r="AJ113" s="13">
        <v>46904</v>
      </c>
      <c r="AK113" s="97">
        <v>800</v>
      </c>
      <c r="AL113" s="97">
        <v>800</v>
      </c>
      <c r="AM113" s="97">
        <v>800</v>
      </c>
      <c r="AN113" s="97">
        <v>800</v>
      </c>
      <c r="AO113" s="97">
        <v>800</v>
      </c>
      <c r="AP113" s="97">
        <v>800</v>
      </c>
      <c r="AQ113" s="97">
        <v>800</v>
      </c>
      <c r="AR113" s="97">
        <v>800</v>
      </c>
      <c r="AS113" s="97">
        <v>800</v>
      </c>
      <c r="AT113" s="97">
        <v>800</v>
      </c>
      <c r="AU113" s="97">
        <v>800</v>
      </c>
      <c r="AV113" s="97">
        <v>9463</v>
      </c>
      <c r="AW113" s="95">
        <v>50</v>
      </c>
      <c r="AX113" s="95">
        <v>50</v>
      </c>
      <c r="AY113" s="95" t="s">
        <v>115</v>
      </c>
      <c r="AZ113" s="95">
        <v>90</v>
      </c>
      <c r="BA113" s="95">
        <v>90</v>
      </c>
      <c r="BB113" s="97" t="s">
        <v>115</v>
      </c>
      <c r="BC113" s="95">
        <v>150</v>
      </c>
      <c r="BD113" s="95">
        <v>150</v>
      </c>
      <c r="BE113" s="97" t="s">
        <v>115</v>
      </c>
      <c r="BF113" s="95">
        <v>50</v>
      </c>
      <c r="BG113" s="95"/>
      <c r="BH113" s="97"/>
      <c r="BI113" s="95">
        <v>50</v>
      </c>
      <c r="BJ113" s="95"/>
      <c r="BK113" s="97"/>
      <c r="BL113" s="95">
        <v>50</v>
      </c>
      <c r="BM113" s="95"/>
      <c r="BN113" s="97"/>
      <c r="BO113" s="95">
        <v>50</v>
      </c>
      <c r="BP113" s="95"/>
      <c r="BQ113" s="97"/>
      <c r="BR113" s="95">
        <v>50</v>
      </c>
      <c r="BS113" s="95"/>
      <c r="BT113" s="97"/>
      <c r="BU113" s="95">
        <v>50</v>
      </c>
      <c r="BV113" s="95"/>
      <c r="BW113" s="97"/>
      <c r="BX113" s="95">
        <v>50</v>
      </c>
      <c r="BY113" s="95"/>
      <c r="BZ113" s="97"/>
      <c r="CA113" s="95">
        <v>50</v>
      </c>
      <c r="CB113" s="95"/>
      <c r="CC113" s="97"/>
      <c r="CD113" s="10">
        <f t="shared" si="1"/>
        <v>690</v>
      </c>
      <c r="CE113" s="50" t="s">
        <v>236</v>
      </c>
      <c r="CF113" s="50" t="s">
        <v>237</v>
      </c>
      <c r="CG113" s="31" t="s">
        <v>266</v>
      </c>
      <c r="CH113" s="31" t="s">
        <v>267</v>
      </c>
      <c r="CI113" s="60" t="s">
        <v>552</v>
      </c>
      <c r="CJ113" s="210" t="s">
        <v>551</v>
      </c>
    </row>
    <row r="114" spans="1:88" s="81" customFormat="1" ht="17.25" hidden="1" customHeight="1">
      <c r="A114" s="9" t="s">
        <v>129</v>
      </c>
      <c r="B114" s="28"/>
      <c r="C114" s="9" t="s">
        <v>531</v>
      </c>
      <c r="D114" s="53">
        <v>8.3299999999999999E-2</v>
      </c>
      <c r="E114" s="9" t="s">
        <v>532</v>
      </c>
      <c r="F114" s="9" t="s">
        <v>533</v>
      </c>
      <c r="G114" s="8" t="s">
        <v>747</v>
      </c>
      <c r="H114" s="9" t="s">
        <v>60</v>
      </c>
      <c r="I114" s="82" t="s">
        <v>61</v>
      </c>
      <c r="J114" s="82">
        <v>81.5</v>
      </c>
      <c r="K114" s="82">
        <v>2017</v>
      </c>
      <c r="L114" s="20">
        <v>43405</v>
      </c>
      <c r="M114" s="20">
        <v>47118</v>
      </c>
      <c r="N114" s="21"/>
      <c r="O114" s="9">
        <v>83.5</v>
      </c>
      <c r="P114" s="9"/>
      <c r="Q114" s="9">
        <v>85.5</v>
      </c>
      <c r="R114" s="9"/>
      <c r="S114" s="9">
        <v>87.5</v>
      </c>
      <c r="T114" s="9"/>
      <c r="U114" s="9">
        <v>89.5</v>
      </c>
      <c r="V114" s="9"/>
      <c r="W114" s="9">
        <v>91.5</v>
      </c>
      <c r="X114" s="11"/>
      <c r="Y114" s="11">
        <v>91.5</v>
      </c>
      <c r="Z114" s="9" t="s">
        <v>667</v>
      </c>
      <c r="AA114" s="70">
        <v>6.6666666666666662E-3</v>
      </c>
      <c r="AB114" s="50" t="s">
        <v>613</v>
      </c>
      <c r="AC114" s="50" t="s">
        <v>614</v>
      </c>
      <c r="AD114" s="50" t="s">
        <v>745</v>
      </c>
      <c r="AE114" s="31" t="s">
        <v>69</v>
      </c>
      <c r="AF114" s="50" t="s">
        <v>92</v>
      </c>
      <c r="AG114" s="57">
        <v>0</v>
      </c>
      <c r="AH114" s="82">
        <v>2017</v>
      </c>
      <c r="AI114" s="13">
        <v>43405</v>
      </c>
      <c r="AJ114" s="13">
        <v>44926</v>
      </c>
      <c r="AK114" s="34">
        <v>1000</v>
      </c>
      <c r="AL114" s="34">
        <v>1000</v>
      </c>
      <c r="AM114" s="34">
        <v>500</v>
      </c>
      <c r="AN114" s="34">
        <v>500</v>
      </c>
      <c r="AO114" s="34">
        <v>1000</v>
      </c>
      <c r="AP114" s="82"/>
      <c r="AQ114" s="82"/>
      <c r="AR114" s="82"/>
      <c r="AS114" s="82"/>
      <c r="AT114" s="82"/>
      <c r="AU114" s="82"/>
      <c r="AV114" s="34">
        <v>4000</v>
      </c>
      <c r="AW114" s="18">
        <v>268</v>
      </c>
      <c r="AX114" s="18">
        <v>268</v>
      </c>
      <c r="AY114" s="9" t="s">
        <v>422</v>
      </c>
      <c r="AZ114" s="203">
        <v>100</v>
      </c>
      <c r="BA114" s="18">
        <v>100</v>
      </c>
      <c r="BB114" s="8" t="s">
        <v>422</v>
      </c>
      <c r="BC114" s="18">
        <v>100</v>
      </c>
      <c r="BD114" s="18">
        <v>0</v>
      </c>
      <c r="BE114" s="8" t="s">
        <v>422</v>
      </c>
      <c r="BF114" s="203">
        <v>100</v>
      </c>
      <c r="BG114" s="18"/>
      <c r="BH114" s="8"/>
      <c r="BI114" s="203">
        <v>50</v>
      </c>
      <c r="BJ114" s="18"/>
      <c r="BK114" s="8"/>
      <c r="BL114" s="9"/>
      <c r="BM114" s="9"/>
      <c r="BN114" s="9"/>
      <c r="BO114" s="9"/>
      <c r="BP114" s="9"/>
      <c r="BQ114" s="9"/>
      <c r="BR114" s="9"/>
      <c r="BS114" s="9"/>
      <c r="BT114" s="9"/>
      <c r="BU114" s="9"/>
      <c r="BV114" s="9"/>
      <c r="BW114" s="9"/>
      <c r="BX114" s="9"/>
      <c r="BY114" s="9"/>
      <c r="BZ114" s="9"/>
      <c r="CA114" s="9"/>
      <c r="CB114" s="9"/>
      <c r="CC114" s="9"/>
      <c r="CD114" s="10">
        <f t="shared" si="1"/>
        <v>618</v>
      </c>
      <c r="CE114" s="50" t="s">
        <v>62</v>
      </c>
      <c r="CF114" s="31" t="s">
        <v>63</v>
      </c>
      <c r="CG114" s="50" t="s">
        <v>79</v>
      </c>
      <c r="CH114" s="31" t="s">
        <v>302</v>
      </c>
      <c r="CI114" s="31" t="s">
        <v>303</v>
      </c>
      <c r="CJ114" s="210" t="s">
        <v>304</v>
      </c>
    </row>
    <row r="115" spans="1:88" s="81" customFormat="1" ht="17.25" hidden="1" customHeight="1">
      <c r="A115" s="9" t="s">
        <v>129</v>
      </c>
      <c r="B115" s="28"/>
      <c r="C115" s="9" t="s">
        <v>531</v>
      </c>
      <c r="D115" s="53"/>
      <c r="E115" s="9" t="s">
        <v>532</v>
      </c>
      <c r="F115" s="9" t="s">
        <v>533</v>
      </c>
      <c r="G115" s="8" t="s">
        <v>747</v>
      </c>
      <c r="H115" s="9" t="s">
        <v>60</v>
      </c>
      <c r="I115" s="82" t="s">
        <v>61</v>
      </c>
      <c r="J115" s="82">
        <v>81.5</v>
      </c>
      <c r="K115" s="82">
        <v>2017</v>
      </c>
      <c r="L115" s="20">
        <v>43405</v>
      </c>
      <c r="M115" s="20">
        <v>47118</v>
      </c>
      <c r="N115" s="21"/>
      <c r="O115" s="9">
        <v>83.5</v>
      </c>
      <c r="P115" s="9"/>
      <c r="Q115" s="9">
        <v>85.5</v>
      </c>
      <c r="R115" s="9"/>
      <c r="S115" s="9">
        <v>87.5</v>
      </c>
      <c r="T115" s="9"/>
      <c r="U115" s="9">
        <v>89.5</v>
      </c>
      <c r="V115" s="9"/>
      <c r="W115" s="9">
        <v>91.5</v>
      </c>
      <c r="X115" s="11"/>
      <c r="Y115" s="11">
        <v>91.5</v>
      </c>
      <c r="Z115" s="56" t="s">
        <v>421</v>
      </c>
      <c r="AA115" s="70">
        <v>6.6666666666666662E-3</v>
      </c>
      <c r="AB115" s="31" t="s">
        <v>660</v>
      </c>
      <c r="AC115" s="31" t="s">
        <v>661</v>
      </c>
      <c r="AD115" s="50" t="s">
        <v>745</v>
      </c>
      <c r="AE115" s="31" t="s">
        <v>69</v>
      </c>
      <c r="AF115" s="31" t="s">
        <v>61</v>
      </c>
      <c r="AG115" s="32">
        <v>0</v>
      </c>
      <c r="AH115" s="32">
        <v>2017</v>
      </c>
      <c r="AI115" s="13">
        <v>43405</v>
      </c>
      <c r="AJ115" s="13">
        <v>47118</v>
      </c>
      <c r="AK115" s="37">
        <v>10</v>
      </c>
      <c r="AL115" s="37">
        <v>2</v>
      </c>
      <c r="AM115" s="37">
        <v>2</v>
      </c>
      <c r="AN115" s="37">
        <v>2</v>
      </c>
      <c r="AO115" s="37">
        <v>2</v>
      </c>
      <c r="AP115" s="37">
        <v>2</v>
      </c>
      <c r="AQ115" s="37">
        <v>2</v>
      </c>
      <c r="AR115" s="37">
        <v>2</v>
      </c>
      <c r="AS115" s="37">
        <v>2</v>
      </c>
      <c r="AT115" s="37">
        <v>2</v>
      </c>
      <c r="AU115" s="37">
        <v>2</v>
      </c>
      <c r="AV115" s="59">
        <v>30</v>
      </c>
      <c r="AW115" s="37">
        <v>10</v>
      </c>
      <c r="AX115" s="37">
        <v>10</v>
      </c>
      <c r="AY115" s="11" t="s">
        <v>261</v>
      </c>
      <c r="AZ115" s="37">
        <v>10</v>
      </c>
      <c r="BA115" s="37">
        <v>10</v>
      </c>
      <c r="BB115" s="11" t="s">
        <v>261</v>
      </c>
      <c r="BC115" s="37">
        <v>10</v>
      </c>
      <c r="BD115" s="37">
        <v>10</v>
      </c>
      <c r="BE115" s="11" t="s">
        <v>261</v>
      </c>
      <c r="BF115" s="37">
        <v>10</v>
      </c>
      <c r="BG115" s="37"/>
      <c r="BH115" s="11"/>
      <c r="BI115" s="37">
        <v>10</v>
      </c>
      <c r="BJ115" s="37"/>
      <c r="BK115" s="11"/>
      <c r="BL115" s="37">
        <v>10</v>
      </c>
      <c r="BM115" s="37"/>
      <c r="BN115" s="11"/>
      <c r="BO115" s="37">
        <v>10</v>
      </c>
      <c r="BP115" s="37"/>
      <c r="BQ115" s="11"/>
      <c r="BR115" s="37">
        <v>10</v>
      </c>
      <c r="BS115" s="37"/>
      <c r="BT115" s="11"/>
      <c r="BU115" s="37">
        <v>10</v>
      </c>
      <c r="BV115" s="37"/>
      <c r="BW115" s="11"/>
      <c r="BX115" s="37">
        <v>10</v>
      </c>
      <c r="BY115" s="37"/>
      <c r="BZ115" s="11"/>
      <c r="CA115" s="37">
        <v>10</v>
      </c>
      <c r="CB115" s="37"/>
      <c r="CC115" s="11"/>
      <c r="CD115" s="10">
        <f t="shared" si="1"/>
        <v>110</v>
      </c>
      <c r="CE115" s="50" t="s">
        <v>236</v>
      </c>
      <c r="CF115" s="50" t="s">
        <v>237</v>
      </c>
      <c r="CG115" s="31" t="s">
        <v>111</v>
      </c>
      <c r="CH115" s="31" t="s">
        <v>112</v>
      </c>
      <c r="CI115" s="31">
        <v>1781</v>
      </c>
      <c r="CJ115" s="31" t="s">
        <v>113</v>
      </c>
    </row>
    <row r="116" spans="1:88" s="81" customFormat="1" ht="17.25" hidden="1" customHeight="1">
      <c r="A116" s="9" t="s">
        <v>129</v>
      </c>
      <c r="B116" s="28"/>
      <c r="C116" s="9" t="s">
        <v>531</v>
      </c>
      <c r="D116" s="53"/>
      <c r="E116" s="9" t="s">
        <v>532</v>
      </c>
      <c r="F116" s="9" t="s">
        <v>533</v>
      </c>
      <c r="G116" s="8" t="s">
        <v>747</v>
      </c>
      <c r="H116" s="9" t="s">
        <v>60</v>
      </c>
      <c r="I116" s="82" t="s">
        <v>61</v>
      </c>
      <c r="J116" s="82">
        <v>81.5</v>
      </c>
      <c r="K116" s="82">
        <v>2017</v>
      </c>
      <c r="L116" s="20">
        <v>43405</v>
      </c>
      <c r="M116" s="20">
        <v>47118</v>
      </c>
      <c r="N116" s="21"/>
      <c r="O116" s="9">
        <v>83.5</v>
      </c>
      <c r="P116" s="9"/>
      <c r="Q116" s="9">
        <v>85.5</v>
      </c>
      <c r="R116" s="9"/>
      <c r="S116" s="9">
        <v>87.5</v>
      </c>
      <c r="T116" s="9"/>
      <c r="U116" s="9">
        <v>89.5</v>
      </c>
      <c r="V116" s="9"/>
      <c r="W116" s="9">
        <v>91.5</v>
      </c>
      <c r="X116" s="11"/>
      <c r="Y116" s="11">
        <v>91.5</v>
      </c>
      <c r="Z116" s="9" t="s">
        <v>536</v>
      </c>
      <c r="AA116" s="70">
        <v>6.6666666666666662E-3</v>
      </c>
      <c r="AB116" s="50" t="s">
        <v>677</v>
      </c>
      <c r="AC116" s="50" t="s">
        <v>668</v>
      </c>
      <c r="AD116" s="50" t="s">
        <v>745</v>
      </c>
      <c r="AE116" s="49" t="s">
        <v>78</v>
      </c>
      <c r="AF116" s="31" t="s">
        <v>61</v>
      </c>
      <c r="AG116" s="95">
        <v>0</v>
      </c>
      <c r="AH116" s="32">
        <v>2017</v>
      </c>
      <c r="AI116" s="84">
        <v>43466</v>
      </c>
      <c r="AJ116" s="84">
        <v>47118</v>
      </c>
      <c r="AK116" s="239"/>
      <c r="AL116" s="239">
        <v>1</v>
      </c>
      <c r="AM116" s="239">
        <v>1</v>
      </c>
      <c r="AN116" s="239">
        <v>1</v>
      </c>
      <c r="AO116" s="239">
        <v>1</v>
      </c>
      <c r="AP116" s="239">
        <v>1</v>
      </c>
      <c r="AQ116" s="239">
        <v>1</v>
      </c>
      <c r="AR116" s="239">
        <v>1</v>
      </c>
      <c r="AS116" s="239">
        <v>1</v>
      </c>
      <c r="AT116" s="239">
        <v>1</v>
      </c>
      <c r="AU116" s="239">
        <v>1</v>
      </c>
      <c r="AV116" s="26">
        <v>1</v>
      </c>
      <c r="AW116" s="18"/>
      <c r="AX116" s="19"/>
      <c r="AY116" s="19"/>
      <c r="AZ116" s="62">
        <v>189.53103200000001</v>
      </c>
      <c r="BA116" s="19"/>
      <c r="BB116" s="19"/>
      <c r="BC116" s="18">
        <v>200.02011300000001</v>
      </c>
      <c r="BD116" s="19"/>
      <c r="BE116" s="19"/>
      <c r="BF116" s="18">
        <v>211.089685</v>
      </c>
      <c r="BG116" s="19"/>
      <c r="BH116" s="19"/>
      <c r="BI116" s="18">
        <v>222.771871</v>
      </c>
      <c r="BJ116" s="19"/>
      <c r="BK116" s="19"/>
      <c r="BL116" s="18">
        <v>235.10057699999999</v>
      </c>
      <c r="BM116" s="19"/>
      <c r="BN116" s="19"/>
      <c r="BO116" s="18">
        <v>248.111581</v>
      </c>
      <c r="BP116" s="19"/>
      <c r="BQ116" s="19"/>
      <c r="BR116" s="18">
        <v>261.84264400000001</v>
      </c>
      <c r="BS116" s="19"/>
      <c r="BT116" s="19"/>
      <c r="BU116" s="18">
        <v>276.33361600000001</v>
      </c>
      <c r="BV116" s="19"/>
      <c r="BW116" s="19"/>
      <c r="BX116" s="18">
        <v>291.62655100000001</v>
      </c>
      <c r="BY116" s="19"/>
      <c r="BZ116" s="19"/>
      <c r="CA116" s="18">
        <v>307.76583199999999</v>
      </c>
      <c r="CB116" s="19"/>
      <c r="CC116" s="19"/>
      <c r="CD116" s="10">
        <f t="shared" si="1"/>
        <v>2444.1935020000001</v>
      </c>
      <c r="CE116" s="50" t="s">
        <v>236</v>
      </c>
      <c r="CF116" s="50" t="s">
        <v>237</v>
      </c>
      <c r="CG116" s="50" t="s">
        <v>111</v>
      </c>
      <c r="CH116" s="50" t="s">
        <v>112</v>
      </c>
      <c r="CI116" s="50">
        <v>1781</v>
      </c>
      <c r="CJ116" s="50" t="s">
        <v>113</v>
      </c>
    </row>
    <row r="117" spans="1:88" s="81" customFormat="1" ht="17.25" customHeight="1">
      <c r="A117" s="9" t="s">
        <v>129</v>
      </c>
      <c r="B117" s="28"/>
      <c r="C117" s="9" t="s">
        <v>531</v>
      </c>
      <c r="D117" s="53"/>
      <c r="E117" s="9" t="s">
        <v>532</v>
      </c>
      <c r="F117" s="9" t="s">
        <v>533</v>
      </c>
      <c r="G117" s="8" t="s">
        <v>747</v>
      </c>
      <c r="H117" s="9" t="s">
        <v>60</v>
      </c>
      <c r="I117" s="82" t="s">
        <v>61</v>
      </c>
      <c r="J117" s="82">
        <v>81.5</v>
      </c>
      <c r="K117" s="82">
        <v>2017</v>
      </c>
      <c r="L117" s="20">
        <v>43374</v>
      </c>
      <c r="M117" s="20">
        <v>47118</v>
      </c>
      <c r="N117" s="21"/>
      <c r="O117" s="9">
        <v>83.5</v>
      </c>
      <c r="P117" s="9"/>
      <c r="Q117" s="9">
        <v>85.5</v>
      </c>
      <c r="R117" s="9"/>
      <c r="S117" s="9">
        <v>87.5</v>
      </c>
      <c r="T117" s="9"/>
      <c r="U117" s="9">
        <v>89.5</v>
      </c>
      <c r="V117" s="9"/>
      <c r="W117" s="9">
        <v>91.5</v>
      </c>
      <c r="X117" s="11"/>
      <c r="Y117" s="11">
        <v>91.5</v>
      </c>
      <c r="Z117" s="9" t="s">
        <v>477</v>
      </c>
      <c r="AA117" s="70">
        <v>6.6666666666666662E-3</v>
      </c>
      <c r="AB117" s="61" t="s">
        <v>214</v>
      </c>
      <c r="AC117" s="61" t="s">
        <v>651</v>
      </c>
      <c r="AD117" s="50" t="s">
        <v>747</v>
      </c>
      <c r="AE117" s="50" t="s">
        <v>60</v>
      </c>
      <c r="AF117" s="50" t="s">
        <v>61</v>
      </c>
      <c r="AG117" s="32">
        <v>0</v>
      </c>
      <c r="AH117" s="82">
        <v>2018</v>
      </c>
      <c r="AI117" s="84">
        <v>43466</v>
      </c>
      <c r="AJ117" s="84">
        <v>46752</v>
      </c>
      <c r="AK117" s="221"/>
      <c r="AL117" s="221">
        <v>0.2</v>
      </c>
      <c r="AM117" s="221">
        <v>0.3</v>
      </c>
      <c r="AN117" s="221">
        <v>0.4</v>
      </c>
      <c r="AO117" s="221">
        <v>0.5</v>
      </c>
      <c r="AP117" s="221">
        <v>0.6</v>
      </c>
      <c r="AQ117" s="221">
        <v>0.7</v>
      </c>
      <c r="AR117" s="221">
        <v>0.8</v>
      </c>
      <c r="AS117" s="221">
        <v>0.9</v>
      </c>
      <c r="AT117" s="221">
        <v>1</v>
      </c>
      <c r="AU117" s="221"/>
      <c r="AV117" s="85">
        <v>1</v>
      </c>
      <c r="AW117" s="18"/>
      <c r="AX117" s="18"/>
      <c r="AY117" s="9"/>
      <c r="AZ117" s="18">
        <v>15</v>
      </c>
      <c r="BA117" s="18">
        <v>15</v>
      </c>
      <c r="BB117" s="8" t="s">
        <v>446</v>
      </c>
      <c r="BC117" s="18">
        <v>15</v>
      </c>
      <c r="BD117" s="18">
        <v>15</v>
      </c>
      <c r="BE117" s="8" t="s">
        <v>446</v>
      </c>
      <c r="BF117" s="18">
        <v>15</v>
      </c>
      <c r="BG117" s="18"/>
      <c r="BH117" s="8"/>
      <c r="BI117" s="18">
        <v>15</v>
      </c>
      <c r="BJ117" s="18"/>
      <c r="BK117" s="8"/>
      <c r="BL117" s="18">
        <v>15</v>
      </c>
      <c r="BM117" s="18"/>
      <c r="BN117" s="8"/>
      <c r="BO117" s="18">
        <v>15</v>
      </c>
      <c r="BP117" s="18"/>
      <c r="BQ117" s="8"/>
      <c r="BR117" s="18">
        <v>15</v>
      </c>
      <c r="BS117" s="18"/>
      <c r="BT117" s="8"/>
      <c r="BU117" s="18">
        <v>15</v>
      </c>
      <c r="BV117" s="18"/>
      <c r="BW117" s="8"/>
      <c r="BX117" s="18">
        <v>15</v>
      </c>
      <c r="BY117" s="18"/>
      <c r="BZ117" s="8"/>
      <c r="CA117" s="18">
        <v>15</v>
      </c>
      <c r="CB117" s="18"/>
      <c r="CC117" s="8"/>
      <c r="CD117" s="10">
        <f t="shared" si="1"/>
        <v>150</v>
      </c>
      <c r="CE117" s="50" t="s">
        <v>71</v>
      </c>
      <c r="CF117" s="50" t="s">
        <v>150</v>
      </c>
      <c r="CG117" s="49" t="s">
        <v>469</v>
      </c>
      <c r="CH117" s="50" t="s">
        <v>203</v>
      </c>
      <c r="CI117" s="49">
        <v>3387000</v>
      </c>
      <c r="CJ117" s="204" t="s">
        <v>204</v>
      </c>
    </row>
    <row r="118" spans="1:88" s="81" customFormat="1" ht="17.25" hidden="1" customHeight="1">
      <c r="A118" s="9" t="s">
        <v>129</v>
      </c>
      <c r="B118" s="28"/>
      <c r="C118" s="9" t="s">
        <v>531</v>
      </c>
      <c r="D118" s="53"/>
      <c r="E118" s="9" t="s">
        <v>532</v>
      </c>
      <c r="F118" s="9" t="s">
        <v>533</v>
      </c>
      <c r="G118" s="8" t="s">
        <v>747</v>
      </c>
      <c r="H118" s="9" t="s">
        <v>60</v>
      </c>
      <c r="I118" s="82" t="s">
        <v>61</v>
      </c>
      <c r="J118" s="82">
        <v>81.5</v>
      </c>
      <c r="K118" s="82">
        <v>2017</v>
      </c>
      <c r="L118" s="20">
        <v>43374</v>
      </c>
      <c r="M118" s="20">
        <v>47118</v>
      </c>
      <c r="N118" s="21"/>
      <c r="O118" s="9">
        <v>83.5</v>
      </c>
      <c r="P118" s="9"/>
      <c r="Q118" s="9">
        <v>85.5</v>
      </c>
      <c r="R118" s="9"/>
      <c r="S118" s="9">
        <v>87.5</v>
      </c>
      <c r="T118" s="9"/>
      <c r="U118" s="9">
        <v>89.5</v>
      </c>
      <c r="V118" s="9"/>
      <c r="W118" s="9">
        <v>91.5</v>
      </c>
      <c r="X118" s="11"/>
      <c r="Y118" s="11">
        <v>91.5</v>
      </c>
      <c r="Z118" s="9" t="s">
        <v>507</v>
      </c>
      <c r="AA118" s="70">
        <v>4.9999999999999996E-2</v>
      </c>
      <c r="AB118" s="267" t="s">
        <v>637</v>
      </c>
      <c r="AC118" s="268" t="s">
        <v>373</v>
      </c>
      <c r="AD118" s="50" t="s">
        <v>745</v>
      </c>
      <c r="AE118" s="268" t="s">
        <v>69</v>
      </c>
      <c r="AF118" s="268" t="s">
        <v>61</v>
      </c>
      <c r="AG118" s="270">
        <v>4</v>
      </c>
      <c r="AH118" s="32">
        <v>2017</v>
      </c>
      <c r="AI118" s="13">
        <v>43405</v>
      </c>
      <c r="AJ118" s="13">
        <v>47118</v>
      </c>
      <c r="AK118" s="89">
        <v>4</v>
      </c>
      <c r="AL118" s="89">
        <v>3</v>
      </c>
      <c r="AM118" s="89">
        <v>3</v>
      </c>
      <c r="AN118" s="89">
        <v>3</v>
      </c>
      <c r="AO118" s="89">
        <v>3</v>
      </c>
      <c r="AP118" s="89">
        <v>3</v>
      </c>
      <c r="AQ118" s="89">
        <v>3</v>
      </c>
      <c r="AR118" s="89">
        <v>3</v>
      </c>
      <c r="AS118" s="89">
        <v>3</v>
      </c>
      <c r="AT118" s="89">
        <v>3</v>
      </c>
      <c r="AU118" s="89">
        <v>3</v>
      </c>
      <c r="AV118" s="89">
        <v>38</v>
      </c>
      <c r="AW118" s="25">
        <v>103</v>
      </c>
      <c r="AX118" s="25">
        <v>103</v>
      </c>
      <c r="AY118" s="8" t="s">
        <v>261</v>
      </c>
      <c r="AZ118" s="25">
        <v>106.09</v>
      </c>
      <c r="BA118" s="25">
        <v>106.09</v>
      </c>
      <c r="BB118" s="25" t="s">
        <v>261</v>
      </c>
      <c r="BC118" s="25">
        <v>109.2727</v>
      </c>
      <c r="BD118" s="25">
        <v>109.2727</v>
      </c>
      <c r="BE118" s="25" t="s">
        <v>261</v>
      </c>
      <c r="BF118" s="25">
        <v>112.550881</v>
      </c>
      <c r="BG118" s="25"/>
      <c r="BH118" s="25"/>
      <c r="BI118" s="25">
        <v>115.92740743</v>
      </c>
      <c r="BJ118" s="25"/>
      <c r="BK118" s="25"/>
      <c r="BL118" s="25">
        <v>119.4052296529</v>
      </c>
      <c r="BM118" s="25"/>
      <c r="BN118" s="25"/>
      <c r="BO118" s="25">
        <v>122.987386542487</v>
      </c>
      <c r="BP118" s="25"/>
      <c r="BQ118" s="25"/>
      <c r="BR118" s="25">
        <v>126.67700813876162</v>
      </c>
      <c r="BS118" s="25"/>
      <c r="BT118" s="25"/>
      <c r="BU118" s="25">
        <v>130.47731838292447</v>
      </c>
      <c r="BV118" s="25"/>
      <c r="BW118" s="25"/>
      <c r="BX118" s="25">
        <v>134.39163793441222</v>
      </c>
      <c r="BY118" s="25"/>
      <c r="BZ118" s="25"/>
      <c r="CA118" s="25">
        <v>138.4233870724446</v>
      </c>
      <c r="CB118" s="25"/>
      <c r="CC118" s="25"/>
      <c r="CD118" s="10">
        <f t="shared" si="1"/>
        <v>1319.2029561539298</v>
      </c>
      <c r="CE118" s="31" t="s">
        <v>238</v>
      </c>
      <c r="CF118" s="50" t="s">
        <v>95</v>
      </c>
      <c r="CG118" s="50" t="s">
        <v>315</v>
      </c>
      <c r="CH118" s="50" t="s">
        <v>316</v>
      </c>
      <c r="CI118" s="207" t="s">
        <v>317</v>
      </c>
      <c r="CJ118" s="211" t="s">
        <v>318</v>
      </c>
    </row>
    <row r="119" spans="1:88" s="81" customFormat="1" ht="16.5" hidden="1" customHeight="1">
      <c r="A119" s="9" t="s">
        <v>129</v>
      </c>
      <c r="B119" s="28"/>
      <c r="C119" s="9" t="s">
        <v>531</v>
      </c>
      <c r="D119" s="53"/>
      <c r="E119" s="9" t="s">
        <v>532</v>
      </c>
      <c r="F119" s="9" t="s">
        <v>533</v>
      </c>
      <c r="G119" s="8" t="s">
        <v>747</v>
      </c>
      <c r="H119" s="9" t="s">
        <v>60</v>
      </c>
      <c r="I119" s="82" t="s">
        <v>61</v>
      </c>
      <c r="J119" s="82">
        <v>81.5</v>
      </c>
      <c r="K119" s="82">
        <v>2017</v>
      </c>
      <c r="L119" s="20">
        <v>43374</v>
      </c>
      <c r="M119" s="20">
        <v>47118</v>
      </c>
      <c r="N119" s="21"/>
      <c r="O119" s="9">
        <v>83.5</v>
      </c>
      <c r="P119" s="9"/>
      <c r="Q119" s="9">
        <v>85.5</v>
      </c>
      <c r="R119" s="9"/>
      <c r="S119" s="9">
        <v>87.5</v>
      </c>
      <c r="T119" s="9"/>
      <c r="U119" s="9">
        <v>89.5</v>
      </c>
      <c r="V119" s="9"/>
      <c r="W119" s="9">
        <v>91.5</v>
      </c>
      <c r="X119" s="11"/>
      <c r="Y119" s="11">
        <v>91.5</v>
      </c>
      <c r="Z119" s="16" t="s">
        <v>638</v>
      </c>
      <c r="AA119" s="70">
        <v>6.6666666666666662E-3</v>
      </c>
      <c r="AB119" s="275" t="s">
        <v>639</v>
      </c>
      <c r="AC119" s="268" t="s">
        <v>640</v>
      </c>
      <c r="AD119" s="50" t="s">
        <v>745</v>
      </c>
      <c r="AE119" s="275" t="s">
        <v>78</v>
      </c>
      <c r="AF119" s="275" t="s">
        <v>61</v>
      </c>
      <c r="AG119" s="276">
        <v>0</v>
      </c>
      <c r="AH119" s="82">
        <v>2017</v>
      </c>
      <c r="AI119" s="84">
        <v>43405</v>
      </c>
      <c r="AJ119" s="84">
        <v>47118</v>
      </c>
      <c r="AK119" s="111">
        <v>1</v>
      </c>
      <c r="AL119" s="111">
        <v>1</v>
      </c>
      <c r="AM119" s="111">
        <v>1</v>
      </c>
      <c r="AN119" s="111">
        <v>1</v>
      </c>
      <c r="AO119" s="111">
        <v>1</v>
      </c>
      <c r="AP119" s="111">
        <v>1</v>
      </c>
      <c r="AQ119" s="111">
        <v>1</v>
      </c>
      <c r="AR119" s="111">
        <v>1</v>
      </c>
      <c r="AS119" s="111">
        <v>1</v>
      </c>
      <c r="AT119" s="111">
        <v>1</v>
      </c>
      <c r="AU119" s="111">
        <v>1</v>
      </c>
      <c r="AV119" s="111">
        <v>1</v>
      </c>
      <c r="AW119" s="25">
        <v>100</v>
      </c>
      <c r="AX119" s="25">
        <v>100</v>
      </c>
      <c r="AY119" s="8" t="s">
        <v>261</v>
      </c>
      <c r="AZ119" s="25">
        <v>103</v>
      </c>
      <c r="BA119" s="25">
        <v>103</v>
      </c>
      <c r="BB119" s="25" t="s">
        <v>261</v>
      </c>
      <c r="BC119" s="25">
        <v>106.09</v>
      </c>
      <c r="BD119" s="25">
        <v>106.09</v>
      </c>
      <c r="BE119" s="25" t="s">
        <v>261</v>
      </c>
      <c r="BF119" s="25">
        <v>109.2727</v>
      </c>
      <c r="BG119" s="25"/>
      <c r="BH119" s="25"/>
      <c r="BI119" s="25">
        <v>112.550881</v>
      </c>
      <c r="BJ119" s="25"/>
      <c r="BK119" s="25"/>
      <c r="BL119" s="25">
        <v>115.92740743</v>
      </c>
      <c r="BM119" s="25"/>
      <c r="BN119" s="25"/>
      <c r="BO119" s="25">
        <v>119.4052296529</v>
      </c>
      <c r="BP119" s="25"/>
      <c r="BQ119" s="25"/>
      <c r="BR119" s="25">
        <v>122.987386542487</v>
      </c>
      <c r="BS119" s="25"/>
      <c r="BT119" s="25"/>
      <c r="BU119" s="25">
        <v>126.67700813876162</v>
      </c>
      <c r="BV119" s="25"/>
      <c r="BW119" s="25"/>
      <c r="BX119" s="25">
        <v>130.47731838292447</v>
      </c>
      <c r="BY119" s="25"/>
      <c r="BZ119" s="25"/>
      <c r="CA119" s="25">
        <v>134.39163793441222</v>
      </c>
      <c r="CB119" s="25"/>
      <c r="CC119" s="25"/>
      <c r="CD119" s="10">
        <f t="shared" si="1"/>
        <v>1280.7795690814853</v>
      </c>
      <c r="CE119" s="31" t="s">
        <v>238</v>
      </c>
      <c r="CF119" s="50" t="s">
        <v>95</v>
      </c>
      <c r="CG119" s="50" t="s">
        <v>315</v>
      </c>
      <c r="CH119" s="50" t="s">
        <v>316</v>
      </c>
      <c r="CI119" s="63" t="s">
        <v>317</v>
      </c>
      <c r="CJ119" s="211" t="s">
        <v>318</v>
      </c>
    </row>
    <row r="120" spans="1:88">
      <c r="AC120" s="101"/>
    </row>
    <row r="121" spans="1:88">
      <c r="AG121" s="265"/>
      <c r="AK121" s="68"/>
      <c r="AM121" s="65"/>
      <c r="AW121" s="77"/>
      <c r="AZ121" s="76"/>
      <c r="BD121" s="266"/>
      <c r="CD121" s="76"/>
    </row>
    <row r="122" spans="1:88">
      <c r="AW122" s="76"/>
      <c r="AZ122" s="65"/>
      <c r="BD122" s="266"/>
      <c r="CE122" s="65"/>
    </row>
    <row r="123" spans="1:88">
      <c r="AB123" s="109"/>
      <c r="AN123" s="65"/>
      <c r="AW123" s="76"/>
      <c r="AZ123" s="68"/>
      <c r="BA123" s="76"/>
      <c r="BY123" s="65"/>
      <c r="CE123" s="65"/>
    </row>
    <row r="124" spans="1:88">
      <c r="Z124" s="66"/>
      <c r="AN124" s="65"/>
    </row>
    <row r="125" spans="1:88">
      <c r="AN125" s="65"/>
      <c r="BA125" s="65"/>
      <c r="BB125" s="65"/>
    </row>
    <row r="126" spans="1:88">
      <c r="Z126" s="67"/>
      <c r="AP126" s="65"/>
      <c r="BC126" s="65"/>
      <c r="BN126" s="65"/>
    </row>
    <row r="127" spans="1:88">
      <c r="AB127" s="110"/>
      <c r="BC127" s="119"/>
    </row>
    <row r="128" spans="1:88">
      <c r="BC128" s="65"/>
    </row>
    <row r="134" spans="44:44">
      <c r="AR134" s="65"/>
    </row>
  </sheetData>
  <autoFilter ref="A15:CN119" xr:uid="{00000000-0009-0000-0000-000000000000}">
    <filterColumn colId="82">
      <filters>
        <filter val="Gobierno"/>
      </filters>
    </filterColumn>
    <filterColumn colId="83">
      <filters>
        <filter val="Secretaría de Gobierno"/>
      </filters>
    </filterColumn>
  </autoFilter>
  <mergeCells count="91">
    <mergeCell ref="Z13:AH13"/>
    <mergeCell ref="CG14:CG15"/>
    <mergeCell ref="AA14:AA15"/>
    <mergeCell ref="CA14:CC14"/>
    <mergeCell ref="AD14:AD15"/>
    <mergeCell ref="AG14:AH14"/>
    <mergeCell ref="CE14:CE15"/>
    <mergeCell ref="AF14:AF15"/>
    <mergeCell ref="AW14:AY14"/>
    <mergeCell ref="AZ14:BB14"/>
    <mergeCell ref="CD14:CD15"/>
    <mergeCell ref="AI14:AI15"/>
    <mergeCell ref="AJ14:AJ15"/>
    <mergeCell ref="CF14:CF15"/>
    <mergeCell ref="BI14:BK14"/>
    <mergeCell ref="AB14:AB15"/>
    <mergeCell ref="CH14:CH15"/>
    <mergeCell ref="AC14:AC15"/>
    <mergeCell ref="BL14:BN14"/>
    <mergeCell ref="BR14:BT14"/>
    <mergeCell ref="BU14:BW14"/>
    <mergeCell ref="BX14:BZ14"/>
    <mergeCell ref="A3:C3"/>
    <mergeCell ref="CF13:CJ13"/>
    <mergeCell ref="AW13:CD13"/>
    <mergeCell ref="D14:D15"/>
    <mergeCell ref="AI13:AJ13"/>
    <mergeCell ref="AV13:AV15"/>
    <mergeCell ref="AK13:AU14"/>
    <mergeCell ref="BC14:BE14"/>
    <mergeCell ref="BF14:BH14"/>
    <mergeCell ref="BO14:BQ14"/>
    <mergeCell ref="AE14:AE15"/>
    <mergeCell ref="E14:E15"/>
    <mergeCell ref="F14:F15"/>
    <mergeCell ref="CJ14:CJ15"/>
    <mergeCell ref="CI14:CI15"/>
    <mergeCell ref="Z14:Z15"/>
    <mergeCell ref="CD8:CJ8"/>
    <mergeCell ref="D4:CJ4"/>
    <mergeCell ref="D5:CJ5"/>
    <mergeCell ref="D6:CJ6"/>
    <mergeCell ref="D3:CJ3"/>
    <mergeCell ref="G14:G15"/>
    <mergeCell ref="H14:H15"/>
    <mergeCell ref="J14:K14"/>
    <mergeCell ref="A13:A15"/>
    <mergeCell ref="B13:B15"/>
    <mergeCell ref="I14:I15"/>
    <mergeCell ref="C13:Y13"/>
    <mergeCell ref="C14:C15"/>
    <mergeCell ref="N14:X14"/>
    <mergeCell ref="Y14:Y15"/>
    <mergeCell ref="L14:M14"/>
    <mergeCell ref="B10:D10"/>
    <mergeCell ref="AD10:AI10"/>
    <mergeCell ref="A1:CJ1"/>
    <mergeCell ref="B9:D9"/>
    <mergeCell ref="AD9:AI9"/>
    <mergeCell ref="BA9:BF9"/>
    <mergeCell ref="CD9:CJ9"/>
    <mergeCell ref="AK8:AY8"/>
    <mergeCell ref="AK9:AY9"/>
    <mergeCell ref="BA8:BF8"/>
    <mergeCell ref="F8:M8"/>
    <mergeCell ref="F9:M9"/>
    <mergeCell ref="A2:CJ2"/>
    <mergeCell ref="B7:E7"/>
    <mergeCell ref="B8:D8"/>
    <mergeCell ref="AD8:AI8"/>
    <mergeCell ref="O11:AB11"/>
    <mergeCell ref="AK10:AY10"/>
    <mergeCell ref="AK11:AY11"/>
    <mergeCell ref="F10:M10"/>
    <mergeCell ref="F11:M11"/>
    <mergeCell ref="BA12:BF12"/>
    <mergeCell ref="CD12:CJ12"/>
    <mergeCell ref="O8:AB8"/>
    <mergeCell ref="O9:AB9"/>
    <mergeCell ref="B12:D12"/>
    <mergeCell ref="AD12:AI12"/>
    <mergeCell ref="O12:AB12"/>
    <mergeCell ref="AK12:AY12"/>
    <mergeCell ref="F12:M12"/>
    <mergeCell ref="BA10:BF10"/>
    <mergeCell ref="CD10:CJ10"/>
    <mergeCell ref="B11:D11"/>
    <mergeCell ref="AD11:AI11"/>
    <mergeCell ref="BA11:BF11"/>
    <mergeCell ref="CD11:CJ11"/>
    <mergeCell ref="O10:AB10"/>
  </mergeCells>
  <dataValidations xWindow="392" yWindow="386" count="2">
    <dataValidation allowBlank="1" sqref="AF2:CC2 Y2:AD2 A120:W1048576 Y120:XFD1048576 O15:X15 Y100:AF100 BO73 G13:M15 CA73 BX73 BU73 BR73 CK16:XFD119 CE16:CJ58 BO88 BX88 AI100:CC102 Y101:AH102 AB64:CC64 Y106:AU106 Y107:AV108 Y103:AA105 AW106:CC108 A98:F119 G114:G119 Y109:CC119 AB103:CC103 AB105:CC105 AB104:AK104 AM104:CC104 CD16:CD119 CF98:CJ119 CE98:CE101 CE103:CE119 Y1:CC1 Y3:CC6 CD1:XFD6 Z13:XFD15 P13:W13 AL7:AY7 G1:M7 AZ9:XFD12 Y13:Y14 BB7:BF7 P1:W7 Y7:AB7 O11:O13 AC7:AK12 AZ7:BA8 BG7:XFD8 N1:O10 A1:F15 N11:N15 H98:CC99 H100:X119 AD59:AD60 A16:CC58" xr:uid="{00000000-0002-0000-0000-000000000000}"/>
    <dataValidation allowBlank="1" sqref="BF89:CC89 AV106 CB73:CC73 Y88:BE89 BP73:BQ73 BV73:BW73 BS73:BT73 BY73:BZ73 BY88:CC88 BI88:BN88 BP88:BW88 AG100:AH100 Y90:CC97 G74:G113 AD61:AD63 CE102 CE59:CJ97 AB65:CC72 G73:BN73 H74:X97 A59:F97 G59:AA72 AB59:AC63 AE59:CC63 Y74:CC87" xr:uid="{00000000-0002-0000-0000-000001000000}">
      <formula1>0</formula1>
      <formula2>0</formula2>
    </dataValidation>
  </dataValidations>
  <hyperlinks>
    <hyperlink ref="CJ110" r:id="rId1" xr:uid="{00000000-0004-0000-0000-000000000000}"/>
    <hyperlink ref="CJ18" r:id="rId2" xr:uid="{00000000-0004-0000-0000-000001000000}"/>
    <hyperlink ref="CJ37" r:id="rId3" xr:uid="{00000000-0004-0000-0000-000002000000}"/>
    <hyperlink ref="CJ56" r:id="rId4" xr:uid="{00000000-0004-0000-0000-000003000000}"/>
    <hyperlink ref="CJ98" r:id="rId5" xr:uid="{00000000-0004-0000-0000-000004000000}"/>
    <hyperlink ref="CJ109" r:id="rId6" xr:uid="{00000000-0004-0000-0000-000005000000}"/>
    <hyperlink ref="CJ114" r:id="rId7" xr:uid="{00000000-0004-0000-0000-000006000000}"/>
    <hyperlink ref="CJ30" r:id="rId8" xr:uid="{00000000-0004-0000-0000-000007000000}"/>
    <hyperlink ref="CJ31" r:id="rId9" xr:uid="{00000000-0004-0000-0000-000008000000}"/>
    <hyperlink ref="CJ26" r:id="rId10" xr:uid="{00000000-0004-0000-0000-000009000000}"/>
    <hyperlink ref="CJ35" r:id="rId11" xr:uid="{00000000-0004-0000-0000-00000A000000}"/>
    <hyperlink ref="CJ48" r:id="rId12" xr:uid="{00000000-0004-0000-0000-00000B000000}"/>
    <hyperlink ref="CJ20" r:id="rId13" xr:uid="{00000000-0004-0000-0000-00000C000000}"/>
    <hyperlink ref="CJ25" r:id="rId14" xr:uid="{00000000-0004-0000-0000-00000D000000}"/>
    <hyperlink ref="CJ34" r:id="rId15" xr:uid="{00000000-0004-0000-0000-00000E000000}"/>
    <hyperlink ref="CJ59" r:id="rId16" xr:uid="{00000000-0004-0000-0000-00000F000000}"/>
    <hyperlink ref="CJ62" r:id="rId17" xr:uid="{00000000-0004-0000-0000-000010000000}"/>
    <hyperlink ref="CJ64" r:id="rId18" xr:uid="{00000000-0004-0000-0000-000011000000}"/>
    <hyperlink ref="CJ65" r:id="rId19" xr:uid="{00000000-0004-0000-0000-000012000000}"/>
    <hyperlink ref="CJ67" r:id="rId20" xr:uid="{00000000-0004-0000-0000-000013000000}"/>
    <hyperlink ref="CJ77" r:id="rId21" xr:uid="{00000000-0004-0000-0000-000014000000}"/>
    <hyperlink ref="CJ95" r:id="rId22" xr:uid="{00000000-0004-0000-0000-000015000000}"/>
    <hyperlink ref="CJ61" r:id="rId23" xr:uid="{00000000-0004-0000-0000-000016000000}"/>
    <hyperlink ref="CJ85" r:id="rId24" xr:uid="{00000000-0004-0000-0000-000017000000}"/>
    <hyperlink ref="CJ40" r:id="rId25" xr:uid="{00000000-0004-0000-0000-000018000000}"/>
    <hyperlink ref="CJ36" r:id="rId26" xr:uid="{00000000-0004-0000-0000-000019000000}"/>
    <hyperlink ref="CJ41" r:id="rId27" xr:uid="{00000000-0004-0000-0000-00001A000000}"/>
    <hyperlink ref="CJ43" r:id="rId28" xr:uid="{00000000-0004-0000-0000-00001B000000}"/>
    <hyperlink ref="CJ58" r:id="rId29" xr:uid="{00000000-0004-0000-0000-00001C000000}"/>
    <hyperlink ref="CJ57" r:id="rId30" xr:uid="{00000000-0004-0000-0000-00001D000000}"/>
    <hyperlink ref="CJ46" r:id="rId31" xr:uid="{00000000-0004-0000-0000-00001E000000}"/>
    <hyperlink ref="CJ22" r:id="rId32" xr:uid="{00000000-0004-0000-0000-00001F000000}"/>
    <hyperlink ref="CJ23" r:id="rId33" xr:uid="{00000000-0004-0000-0000-000020000000}"/>
    <hyperlink ref="CJ29" r:id="rId34" xr:uid="{00000000-0004-0000-0000-000021000000}"/>
    <hyperlink ref="CJ33" r:id="rId35" xr:uid="{00000000-0004-0000-0000-000022000000}"/>
    <hyperlink ref="CJ39" r:id="rId36" xr:uid="{00000000-0004-0000-0000-000023000000}"/>
    <hyperlink ref="CJ50" r:id="rId37" xr:uid="{00000000-0004-0000-0000-000024000000}"/>
    <hyperlink ref="CJ52" r:id="rId38" xr:uid="{00000000-0004-0000-0000-000025000000}"/>
    <hyperlink ref="CJ53" r:id="rId39" xr:uid="{00000000-0004-0000-0000-000026000000}"/>
    <hyperlink ref="CJ54" r:id="rId40" xr:uid="{00000000-0004-0000-0000-000027000000}"/>
    <hyperlink ref="CJ69" r:id="rId41" xr:uid="{00000000-0004-0000-0000-000028000000}"/>
    <hyperlink ref="CJ78" r:id="rId42" xr:uid="{00000000-0004-0000-0000-000029000000}"/>
    <hyperlink ref="CJ80" r:id="rId43" xr:uid="{00000000-0004-0000-0000-00002A000000}"/>
    <hyperlink ref="CJ83" r:id="rId44" xr:uid="{00000000-0004-0000-0000-00002B000000}"/>
    <hyperlink ref="CJ84" r:id="rId45" xr:uid="{00000000-0004-0000-0000-00002C000000}"/>
    <hyperlink ref="CJ86" r:id="rId46" xr:uid="{00000000-0004-0000-0000-00002D000000}"/>
    <hyperlink ref="CJ88" r:id="rId47" xr:uid="{00000000-0004-0000-0000-00002E000000}"/>
    <hyperlink ref="CJ89" r:id="rId48" xr:uid="{00000000-0004-0000-0000-00002F000000}"/>
    <hyperlink ref="CJ93" r:id="rId49" xr:uid="{00000000-0004-0000-0000-000030000000}"/>
    <hyperlink ref="CJ96" r:id="rId50" xr:uid="{00000000-0004-0000-0000-000031000000}"/>
    <hyperlink ref="CJ100" r:id="rId51" display="tmendoza@veeduriadistrital.gov.co " xr:uid="{00000000-0004-0000-0000-000032000000}"/>
    <hyperlink ref="CJ101" r:id="rId52" display="aparra@veeduriadistrital.gov.co" xr:uid="{00000000-0004-0000-0000-000033000000}"/>
    <hyperlink ref="CJ103" r:id="rId53" xr:uid="{00000000-0004-0000-0000-000034000000}"/>
    <hyperlink ref="CJ105" r:id="rId54" xr:uid="{00000000-0004-0000-0000-000035000000}"/>
    <hyperlink ref="CJ106" r:id="rId55" xr:uid="{00000000-0004-0000-0000-000036000000}"/>
    <hyperlink ref="CJ107" r:id="rId56" display="dmaldonado@veeduriadistrital.gov.co" xr:uid="{00000000-0004-0000-0000-000037000000}"/>
    <hyperlink ref="CJ108" r:id="rId57" xr:uid="{00000000-0004-0000-0000-000038000000}"/>
    <hyperlink ref="CJ112" r:id="rId58" xr:uid="{00000000-0004-0000-0000-000039000000}"/>
    <hyperlink ref="CJ118" r:id="rId59" xr:uid="{00000000-0004-0000-0000-00003A000000}"/>
    <hyperlink ref="CJ119" r:id="rId60" xr:uid="{00000000-0004-0000-0000-00003B000000}"/>
    <hyperlink ref="CJ91" r:id="rId61" xr:uid="{00000000-0004-0000-0000-00003C000000}"/>
  </hyperlinks>
  <pageMargins left="0.7" right="0.7" top="0.75" bottom="0.75" header="0.3" footer="0.3"/>
  <pageSetup paperSize="9" orientation="portrait" horizontalDpi="1200" verticalDpi="1200" r:id="rId62"/>
  <extLst>
    <ext xmlns:x14="http://schemas.microsoft.com/office/spreadsheetml/2009/9/main" uri="{CCE6A557-97BC-4b89-ADB6-D9C93CAAB3DF}">
      <x14:dataValidations xmlns:xm="http://schemas.microsoft.com/office/excel/2006/main" xWindow="392" yWindow="386" count="1">
        <x14:dataValidation type="list" allowBlank="1" showInputMessage="1" showErrorMessage="1" xr:uid="{00000000-0002-0000-0000-000002000000}">
          <x14:formula1>
            <xm:f>'[2018-08-15 Plan de Acción_Política Pública de Transparencia_COM GCONPES (002).xlsx]Desplegables'!#REF!</xm:f>
          </x14:formula1>
          <xm:sqref>AE2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workbookViewId="0">
      <selection activeCell="E43" sqref="E43"/>
    </sheetView>
  </sheetViews>
  <sheetFormatPr baseColWidth="10" defaultColWidth="11.42578125" defaultRowHeight="15"/>
  <cols>
    <col min="2" max="2" width="21.5703125" customWidth="1"/>
    <col min="3" max="3" width="11.42578125" customWidth="1"/>
    <col min="5" max="5" width="36.7109375" customWidth="1"/>
    <col min="6" max="6" width="32.7109375" customWidth="1"/>
    <col min="7" max="7" width="28.85546875" customWidth="1"/>
  </cols>
  <sheetData>
    <row r="1" spans="2:9">
      <c r="B1" s="1" t="s">
        <v>143</v>
      </c>
    </row>
    <row r="2" spans="2:9">
      <c r="B2" t="s">
        <v>68</v>
      </c>
      <c r="E2" s="2" t="s">
        <v>144</v>
      </c>
      <c r="F2" s="3" t="s">
        <v>145</v>
      </c>
    </row>
    <row r="3" spans="2:9">
      <c r="B3" t="s">
        <v>146</v>
      </c>
      <c r="E3" s="4" t="s">
        <v>84</v>
      </c>
      <c r="F3" s="4" t="s">
        <v>63</v>
      </c>
      <c r="I3" s="4" t="s">
        <v>84</v>
      </c>
    </row>
    <row r="4" spans="2:9">
      <c r="B4" t="s">
        <v>147</v>
      </c>
      <c r="E4" s="4" t="s">
        <v>84</v>
      </c>
      <c r="F4" s="4" t="s">
        <v>148</v>
      </c>
      <c r="I4" s="4" t="s">
        <v>71</v>
      </c>
    </row>
    <row r="5" spans="2:9">
      <c r="B5" t="s">
        <v>149</v>
      </c>
      <c r="E5" s="4" t="s">
        <v>71</v>
      </c>
      <c r="F5" s="4" t="s">
        <v>150</v>
      </c>
      <c r="I5" s="4" t="s">
        <v>85</v>
      </c>
    </row>
    <row r="6" spans="2:9">
      <c r="B6" t="s">
        <v>59</v>
      </c>
      <c r="E6" s="4" t="s">
        <v>71</v>
      </c>
      <c r="F6" s="4" t="s">
        <v>151</v>
      </c>
      <c r="I6" s="4" t="s">
        <v>152</v>
      </c>
    </row>
    <row r="7" spans="2:9">
      <c r="B7" s="1" t="s">
        <v>153</v>
      </c>
      <c r="E7" s="4" t="s">
        <v>71</v>
      </c>
      <c r="F7" s="4" t="s">
        <v>154</v>
      </c>
      <c r="I7" s="4" t="s">
        <v>155</v>
      </c>
    </row>
    <row r="8" spans="2:9">
      <c r="B8" t="s">
        <v>69</v>
      </c>
      <c r="E8" s="4" t="s">
        <v>71</v>
      </c>
      <c r="F8" s="4" t="s">
        <v>156</v>
      </c>
      <c r="I8" s="4" t="s">
        <v>87</v>
      </c>
    </row>
    <row r="9" spans="2:9">
      <c r="B9" t="s">
        <v>78</v>
      </c>
      <c r="E9" s="4" t="s">
        <v>85</v>
      </c>
      <c r="F9" s="4" t="s">
        <v>86</v>
      </c>
      <c r="I9" s="4" t="s">
        <v>157</v>
      </c>
    </row>
    <row r="10" spans="2:9">
      <c r="B10" t="s">
        <v>60</v>
      </c>
      <c r="E10" s="4" t="s">
        <v>85</v>
      </c>
      <c r="F10" s="4" t="s">
        <v>158</v>
      </c>
      <c r="I10" s="4" t="s">
        <v>159</v>
      </c>
    </row>
    <row r="11" spans="2:9">
      <c r="B11" t="s">
        <v>160</v>
      </c>
      <c r="E11" s="4" t="s">
        <v>152</v>
      </c>
      <c r="F11" s="4" t="s">
        <v>119</v>
      </c>
      <c r="I11" s="4" t="s">
        <v>161</v>
      </c>
    </row>
    <row r="12" spans="2:9">
      <c r="E12" s="4" t="s">
        <v>155</v>
      </c>
      <c r="F12" s="4" t="s">
        <v>162</v>
      </c>
      <c r="I12" s="4" t="s">
        <v>103</v>
      </c>
    </row>
    <row r="13" spans="2:9">
      <c r="E13" s="4" t="s">
        <v>155</v>
      </c>
      <c r="F13" s="4" t="s">
        <v>93</v>
      </c>
      <c r="I13" s="4" t="s">
        <v>163</v>
      </c>
    </row>
    <row r="14" spans="2:9">
      <c r="E14" s="4" t="s">
        <v>155</v>
      </c>
      <c r="F14" s="4" t="s">
        <v>140</v>
      </c>
      <c r="I14" s="4" t="s">
        <v>164</v>
      </c>
    </row>
    <row r="15" spans="2:9">
      <c r="E15" s="4" t="s">
        <v>87</v>
      </c>
      <c r="I15" s="4" t="s">
        <v>124</v>
      </c>
    </row>
    <row r="16" spans="2:9">
      <c r="E16" s="4" t="s">
        <v>157</v>
      </c>
      <c r="F16" s="4" t="s">
        <v>165</v>
      </c>
      <c r="I16" s="4" t="s">
        <v>166</v>
      </c>
    </row>
    <row r="17" spans="1:9">
      <c r="E17" s="4" t="s">
        <v>157</v>
      </c>
      <c r="F17" s="4" t="s">
        <v>167</v>
      </c>
      <c r="I17" s="4" t="s">
        <v>168</v>
      </c>
    </row>
    <row r="18" spans="1:9">
      <c r="E18" s="4" t="s">
        <v>157</v>
      </c>
      <c r="F18" s="4" t="s">
        <v>169</v>
      </c>
    </row>
    <row r="19" spans="1:9">
      <c r="A19" s="1"/>
      <c r="E19" s="4" t="s">
        <v>159</v>
      </c>
      <c r="F19" s="4" t="s">
        <v>170</v>
      </c>
    </row>
    <row r="20" spans="1:9">
      <c r="E20" s="4" t="s">
        <v>159</v>
      </c>
      <c r="F20" s="4" t="s">
        <v>171</v>
      </c>
    </row>
    <row r="21" spans="1:9">
      <c r="E21" s="4" t="s">
        <v>161</v>
      </c>
      <c r="F21" s="4" t="s">
        <v>172</v>
      </c>
    </row>
    <row r="22" spans="1:9">
      <c r="E22" s="4" t="s">
        <v>161</v>
      </c>
      <c r="F22" s="4" t="s">
        <v>173</v>
      </c>
    </row>
    <row r="23" spans="1:9">
      <c r="E23" s="4" t="s">
        <v>103</v>
      </c>
      <c r="F23" s="4" t="s">
        <v>174</v>
      </c>
    </row>
    <row r="24" spans="1:9">
      <c r="E24" s="4" t="s">
        <v>163</v>
      </c>
      <c r="F24" s="4" t="s">
        <v>175</v>
      </c>
    </row>
    <row r="25" spans="1:9">
      <c r="E25" s="4" t="s">
        <v>163</v>
      </c>
      <c r="F25" s="4" t="s">
        <v>176</v>
      </c>
    </row>
    <row r="26" spans="1:9">
      <c r="E26" s="4" t="s">
        <v>163</v>
      </c>
      <c r="F26" s="4" t="s">
        <v>177</v>
      </c>
    </row>
    <row r="27" spans="1:9">
      <c r="B27" s="1" t="s">
        <v>178</v>
      </c>
      <c r="E27" s="4" t="s">
        <v>163</v>
      </c>
      <c r="F27" s="4" t="s">
        <v>179</v>
      </c>
    </row>
    <row r="28" spans="1:9">
      <c r="B28" t="s">
        <v>73</v>
      </c>
      <c r="E28" s="4" t="s">
        <v>163</v>
      </c>
      <c r="F28" s="4" t="s">
        <v>180</v>
      </c>
    </row>
    <row r="29" spans="1:9">
      <c r="B29" t="s">
        <v>70</v>
      </c>
      <c r="E29" s="4" t="s">
        <v>164</v>
      </c>
      <c r="F29" s="4" t="s">
        <v>181</v>
      </c>
    </row>
    <row r="30" spans="1:9">
      <c r="B30" t="s">
        <v>182</v>
      </c>
      <c r="E30" s="4" t="s">
        <v>164</v>
      </c>
      <c r="F30" s="4" t="s">
        <v>183</v>
      </c>
    </row>
    <row r="31" spans="1:9">
      <c r="B31" t="s">
        <v>184</v>
      </c>
      <c r="E31" s="4" t="s">
        <v>164</v>
      </c>
      <c r="F31" s="4" t="s">
        <v>185</v>
      </c>
    </row>
    <row r="32" spans="1:9">
      <c r="E32" s="4" t="s">
        <v>124</v>
      </c>
      <c r="F32" s="4" t="s">
        <v>110</v>
      </c>
    </row>
    <row r="33" spans="2:6">
      <c r="E33" s="4" t="s">
        <v>124</v>
      </c>
      <c r="F33" s="4" t="s">
        <v>186</v>
      </c>
    </row>
    <row r="34" spans="2:6">
      <c r="E34" s="4" t="s">
        <v>124</v>
      </c>
      <c r="F34" s="4" t="s">
        <v>109</v>
      </c>
    </row>
    <row r="35" spans="2:6">
      <c r="B35" s="1" t="s">
        <v>187</v>
      </c>
      <c r="E35" s="4" t="s">
        <v>124</v>
      </c>
      <c r="F35" s="4" t="s">
        <v>188</v>
      </c>
    </row>
    <row r="36" spans="2:6">
      <c r="B36" t="s">
        <v>92</v>
      </c>
      <c r="E36" s="4" t="s">
        <v>124</v>
      </c>
      <c r="F36" s="4" t="s">
        <v>189</v>
      </c>
    </row>
    <row r="37" spans="2:6">
      <c r="B37" t="s">
        <v>61</v>
      </c>
      <c r="E37" s="4" t="s">
        <v>166</v>
      </c>
      <c r="F37" s="4" t="s">
        <v>190</v>
      </c>
    </row>
    <row r="38" spans="2:6">
      <c r="E38" s="4" t="s">
        <v>166</v>
      </c>
      <c r="F38" s="4" t="s">
        <v>191</v>
      </c>
    </row>
    <row r="39" spans="2:6">
      <c r="B39" s="1" t="s">
        <v>192</v>
      </c>
      <c r="E39" s="4" t="s">
        <v>166</v>
      </c>
      <c r="F39" s="4" t="s">
        <v>193</v>
      </c>
    </row>
    <row r="40" spans="2:6">
      <c r="B40" t="s">
        <v>194</v>
      </c>
      <c r="E40" s="4" t="s">
        <v>166</v>
      </c>
      <c r="F40" s="4" t="s">
        <v>195</v>
      </c>
    </row>
    <row r="41" spans="2:6">
      <c r="B41" t="s">
        <v>196</v>
      </c>
      <c r="E41" s="4" t="s">
        <v>166</v>
      </c>
      <c r="F41" s="4" t="s">
        <v>197</v>
      </c>
    </row>
    <row r="42" spans="2:6">
      <c r="E42" s="4" t="s">
        <v>166</v>
      </c>
      <c r="F42" s="4" t="s">
        <v>198</v>
      </c>
    </row>
    <row r="43" spans="2:6">
      <c r="E43" s="4" t="s">
        <v>168</v>
      </c>
    </row>
  </sheetData>
  <sheetProtection algorithmName="SHA-512" hashValue="IO+/ZusfJeswC0/NN57FzViQtlHbWvVKJH/Zuwj5P89vnRn9TAVSgUzlWrhu9pPQ+WoNYjnz5wKwbO/5q0pH7Q==" saltValue="VEXYgMCAkTEaeuhZxakSkQ==" spinCount="100000" sheet="1" objects="1" scenario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13</vt:i4>
      </vt:variant>
    </vt:vector>
  </HeadingPairs>
  <TitlesOfParts>
    <vt:vector size="15" baseType="lpstr">
      <vt:lpstr>Plan de acción</vt:lpstr>
      <vt:lpstr>Desplegables</vt:lpstr>
      <vt:lpstr>Ambiente</vt:lpstr>
      <vt:lpstr>CulturaRecreaciónyDeporte</vt:lpstr>
      <vt:lpstr>DesarrolloEconómicoIndustriayTurismo</vt:lpstr>
      <vt:lpstr>Educación</vt:lpstr>
      <vt:lpstr>GestiónJurídica</vt:lpstr>
      <vt:lpstr>GestiónPública</vt:lpstr>
      <vt:lpstr>Gobierno</vt:lpstr>
      <vt:lpstr>Hábitat</vt:lpstr>
      <vt:lpstr>Hacienda</vt:lpstr>
      <vt:lpstr>IntegraciónSocial</vt:lpstr>
      <vt:lpstr>Movilidad</vt:lpstr>
      <vt:lpstr>Salud</vt:lpstr>
      <vt:lpstr>SeguridadConvivenciayJusticia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 Alarcón</dc:creator>
  <cp:lastModifiedBy>Lizeth Jahira Gonzalez Vargas</cp:lastModifiedBy>
  <cp:revision/>
  <dcterms:created xsi:type="dcterms:W3CDTF">2017-05-26T20:37:49Z</dcterms:created>
  <dcterms:modified xsi:type="dcterms:W3CDTF">2019-01-18T22:26:30Z</dcterms:modified>
</cp:coreProperties>
</file>