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INICIATIVA- SAN CRISTOBAL\DOCUMENTO 1+1- CPS-347\"/>
    </mc:Choice>
  </mc:AlternateContent>
  <bookViews>
    <workbookView xWindow="0" yWindow="0" windowWidth="28800" windowHeight="12330"/>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4" i="1" l="1"/>
  <c r="G43" i="1"/>
  <c r="G45" i="1" s="1"/>
  <c r="G42" i="1"/>
  <c r="G41" i="1"/>
  <c r="G40" i="1"/>
  <c r="I36" i="1"/>
  <c r="I35" i="1"/>
  <c r="I34" i="1"/>
  <c r="I33" i="1"/>
  <c r="I32" i="1"/>
  <c r="I28" i="1"/>
  <c r="F28" i="1"/>
  <c r="E28" i="1"/>
  <c r="I27" i="1"/>
  <c r="E27" i="1"/>
  <c r="F27" i="1" s="1"/>
  <c r="I26" i="1"/>
  <c r="E26" i="1"/>
  <c r="F26" i="1" s="1"/>
  <c r="I25" i="1"/>
  <c r="E25" i="1"/>
  <c r="F25" i="1" s="1"/>
  <c r="I24" i="1"/>
  <c r="E24" i="1"/>
  <c r="F24" i="1" s="1"/>
  <c r="I23" i="1"/>
  <c r="E23" i="1"/>
  <c r="F23" i="1" s="1"/>
  <c r="I22" i="1"/>
  <c r="E22" i="1"/>
  <c r="F22" i="1" s="1"/>
  <c r="I21" i="1"/>
  <c r="E21" i="1"/>
  <c r="F21" i="1" s="1"/>
  <c r="I20" i="1"/>
  <c r="F20" i="1"/>
  <c r="E20" i="1"/>
  <c r="I19" i="1"/>
  <c r="E19" i="1"/>
  <c r="F19" i="1" s="1"/>
  <c r="I18" i="1"/>
  <c r="E18" i="1"/>
  <c r="F18" i="1" s="1"/>
  <c r="I17" i="1"/>
  <c r="E17" i="1"/>
  <c r="F17" i="1" s="1"/>
  <c r="I16" i="1"/>
  <c r="E16" i="1"/>
  <c r="F16" i="1" s="1"/>
  <c r="I15" i="1"/>
  <c r="E15" i="1"/>
  <c r="F15" i="1" s="1"/>
  <c r="I14" i="1"/>
  <c r="E14" i="1"/>
  <c r="F14" i="1" s="1"/>
  <c r="I13" i="1"/>
  <c r="E13" i="1"/>
  <c r="F13" i="1" s="1"/>
  <c r="I12" i="1"/>
  <c r="F12" i="1"/>
  <c r="E12" i="1"/>
  <c r="I11" i="1"/>
  <c r="E11" i="1"/>
  <c r="F11" i="1" s="1"/>
  <c r="I10" i="1"/>
  <c r="E10" i="1"/>
  <c r="F10" i="1" s="1"/>
  <c r="I9" i="1"/>
  <c r="E9" i="1"/>
  <c r="F9" i="1" s="1"/>
  <c r="I29" i="1" l="1"/>
  <c r="F48" i="1" s="1"/>
  <c r="I37" i="1"/>
</calcChain>
</file>

<file path=xl/sharedStrings.xml><?xml version="1.0" encoding="utf-8"?>
<sst xmlns="http://schemas.openxmlformats.org/spreadsheetml/2006/main" count="128" uniqueCount="95">
  <si>
    <t>Nombre de la organización:</t>
  </si>
  <si>
    <t>Corporación Ambiental Chilcos</t>
  </si>
  <si>
    <t xml:space="preserve">Representante legal: </t>
  </si>
  <si>
    <t>Johanna Yaguara Salgado</t>
  </si>
  <si>
    <t>C.C.</t>
  </si>
  <si>
    <t>Celular y/o fijo:</t>
  </si>
  <si>
    <t>BIENES FUNGIBLES</t>
  </si>
  <si>
    <t>Ficha Técnica del elemento solicitado</t>
  </si>
  <si>
    <t>Unidad de medida</t>
  </si>
  <si>
    <t>Descripción del empleo del elemento en el desarrollo del proyecto</t>
  </si>
  <si>
    <t>Valor Neto</t>
  </si>
  <si>
    <t>IVA</t>
  </si>
  <si>
    <t>Valor unitario con IVA</t>
  </si>
  <si>
    <t>Cantidad</t>
  </si>
  <si>
    <t>SUBTOTAL</t>
  </si>
  <si>
    <t>Listones de 3cm x 3cm x 3m. En madera</t>
  </si>
  <si>
    <t>Listón</t>
  </si>
  <si>
    <t>Se emplearan como tutores de las especies de flora que se sembraran en el jardin ancestral y estacas de los listones en los senderos, en el desarrollo de la fase II</t>
  </si>
  <si>
    <t>Serruchos de 18 pulgadas</t>
  </si>
  <si>
    <t>unidad</t>
  </si>
  <si>
    <t>Se utilizaran para el corte de los tutores y estacas necesarias para adecuar los espacios que se requieren en el jardin ancestral, en el desarrollo de la fase II</t>
  </si>
  <si>
    <t xml:space="preserve">Macetas o almadenas de 3 libras con cabo. </t>
  </si>
  <si>
    <t xml:space="preserve">Se requieren para instalar estacas y turores </t>
  </si>
  <si>
    <t>Barras de acero forjada agrícola. 14 PULGADAS</t>
  </si>
  <si>
    <t>Se utilizaran en la elaboración de zanjas para la instalacion de orillos en los senderos propios del jardin ancestral, en el desarrollo de la fase II</t>
  </si>
  <si>
    <t>Ahoyadores con cabo</t>
  </si>
  <si>
    <t>Se utilizaran en la elaboración de ahoyado para la respectiva siembra de las plantulas, en el desarrollo de la fase II</t>
  </si>
  <si>
    <t xml:space="preserve">Palines con cabo </t>
  </si>
  <si>
    <t>Se requieren para la adecuación de senderos y de plateo, en el desarrollo de la fase II</t>
  </si>
  <si>
    <t xml:space="preserve">Tijeras de Poda Grande mango plastico </t>
  </si>
  <si>
    <t>Se requieren para realizar poda de especies vegetales, en el desarrollo de la fase III.</t>
  </si>
  <si>
    <t>Regaderas plasticas de 3 litros</t>
  </si>
  <si>
    <t>Se utilizaran para regar las plantulas sembrada, en el desarrollo de la fase III.</t>
  </si>
  <si>
    <t xml:space="preserve">Cal Dolomita x 25 kilos </t>
  </si>
  <si>
    <t>bulto</t>
  </si>
  <si>
    <t>Se utilizara como insumo en la siembra de las plantulas, en el desarrollo de la fase III</t>
  </si>
  <si>
    <t xml:space="preserve">Abono (Fertilizante organico) por 30 kilos </t>
  </si>
  <si>
    <t>Cajas Cautin para Madera con repuestos.</t>
  </si>
  <si>
    <t>caja</t>
  </si>
  <si>
    <t>Los y las participantes las utilizaran en el desarrollo del encuentro de saberes de arte ancestral, en el desarrollo de la fase II.</t>
  </si>
  <si>
    <t>Plántulas de Durantas de 20 cm de alto</t>
  </si>
  <si>
    <t>Seran el insumo principal en la jornada de limpieza y siembra en el jardin ancestral, en el desarrollo de la fase III.</t>
  </si>
  <si>
    <t>Silbatos ancestrales en ceramica.</t>
  </si>
  <si>
    <t>Se requieren para los encuentros de circulos de palabra en el desarrollo de la fase II</t>
  </si>
  <si>
    <t>Tambores ancestrales artesanales de 40 Cm de circunferencia.</t>
  </si>
  <si>
    <t>Unidad</t>
  </si>
  <si>
    <t xml:space="preserve">Palos de Agua </t>
  </si>
  <si>
    <t>Octavos de Lija de 150gr y 180gr</t>
  </si>
  <si>
    <t>Se requieren para la jornada practica de arte ancestral, en el desarrollo de la fase II</t>
  </si>
  <si>
    <t>Block papel edad media en octavo X20</t>
  </si>
  <si>
    <t>Block</t>
  </si>
  <si>
    <t>Sera un insumo entregado a los y las participantes en el desarrollo de los encuentros de saberes, con los que elaboraran diseños de acuerdo al tema planteado, en el desarrollo de la fase II</t>
  </si>
  <si>
    <t>lápices de carboncillo</t>
  </si>
  <si>
    <t xml:space="preserve">Sonajeros Ancestrales con semillas </t>
  </si>
  <si>
    <t xml:space="preserve">Laca acrilica </t>
  </si>
  <si>
    <t>Galón</t>
  </si>
  <si>
    <t>Se utilizara para lacar las cercas que se haran en el jardin, en el desarrollo de la fase II</t>
  </si>
  <si>
    <t xml:space="preserve">subtotal </t>
  </si>
  <si>
    <t>RECURSO HUMANO  IMPUESTOS INCLUIDOS</t>
  </si>
  <si>
    <t>Descripción del recurso humano</t>
  </si>
  <si>
    <t>Descripción de la actividad en la que se vinculará el recurso humano</t>
  </si>
  <si>
    <t>Valor Unitario</t>
  </si>
  <si>
    <t xml:space="preserve">Valor Total </t>
  </si>
  <si>
    <t>Interprete vocablo muisca tecnico</t>
  </si>
  <si>
    <t>hora</t>
  </si>
  <si>
    <t>El interprete desarrollara los encuentros de saberes , distribuidos en 4 sesiones de tres (3) horas cada una, en la semana 1 del segundo mes de implementacion y semana 4 del tercer mes de implementacion de la fase II.</t>
  </si>
  <si>
    <t>Interprete Arte ancestral</t>
  </si>
  <si>
    <t>El interprete desarrollara seis (6) horas de encuentros de saberes , distribuidos en 4 sesiones de tres (3) horas cada una, en la semana 2 del segundo mes de implementacion y semana 1 del tercer mes de implementacion de la fase II.</t>
  </si>
  <si>
    <t>Interprete Geometria ancestral</t>
  </si>
  <si>
    <t>Hora</t>
  </si>
  <si>
    <t>El interprete desarrollara encuentros de saberes , distribuidos en  (4) sesiones de tres (3) horas cada una, en la semana 3 del segundo mes de implementacion y semana 2 del tercer mes de implementacion de la fase II.</t>
  </si>
  <si>
    <t xml:space="preserve">Interprete Jardines ancestrales </t>
  </si>
  <si>
    <t>El interprete desarrollara seis (6) horas de encuentros de saberes , distribuidos en dos (2) sesiones de tres (3) horas cada una, en la semana 4 del segundo mes de implementacion  de la fase II.</t>
  </si>
  <si>
    <t xml:space="preserve"> 4 Apoyo Logistico </t>
  </si>
  <si>
    <t>Los apoyos logisticos desarrollaran por  horas de acompañamiento distribuidos en nueve (9) sesiones de la siguiente forma:  cuatro (4) horas  en dos sesiones en la semana 1 y 2 del primer mes de implementacion de la fase I. horas, en seis sesiones de la semana 1 a la 8 del segundo y tercer mes de implementacion  de la fase II. Dos (2) horas en una sesión de la  semana 2 del cuarto mes de implementación de la fase III.</t>
  </si>
  <si>
    <t>Subtotal</t>
  </si>
  <si>
    <t>ALQUILERES - IMPUESTOS INCLUIDOS</t>
  </si>
  <si>
    <t>Ficha Técnica del alquiler</t>
  </si>
  <si>
    <t>Descripción del empleo del alquiler en el desarrollo del proyecto</t>
  </si>
  <si>
    <r>
      <t xml:space="preserve">Camara Fotografica Canon Reber I6 con tripode </t>
    </r>
    <r>
      <rPr>
        <b/>
        <sz val="11"/>
        <rFont val="Calibri"/>
        <family val="2"/>
        <scheme val="minor"/>
      </rPr>
      <t xml:space="preserve">con operario mas  edicion de video </t>
    </r>
  </si>
  <si>
    <t>dia</t>
  </si>
  <si>
    <t>La camara fotografica se utilizara durante  (24) dia  de encuentros distribuidos en doce (12) actividades establecidas en el marco de la ejecución del proyecto, desde la primera semana de implementación de la fase II hasta la segunda semana de implementacion de la fase III</t>
  </si>
  <si>
    <r>
      <t xml:space="preserve">Compresor y pistola, </t>
    </r>
    <r>
      <rPr>
        <b/>
        <sz val="11"/>
        <rFont val="Calibri"/>
        <family val="2"/>
        <scheme val="minor"/>
      </rPr>
      <t>con operario</t>
    </r>
    <r>
      <rPr>
        <sz val="11"/>
        <rFont val="Calibri"/>
        <family val="2"/>
        <scheme val="minor"/>
      </rPr>
      <t xml:space="preserve">  para realizar actividades de adecuación de elementos que seran insumo para la adecuación del jardín ancestral.</t>
    </r>
  </si>
  <si>
    <t xml:space="preserve">El compresor y pistola  sera utilizado durante 9  horas en las jornadas prácticas distribuidos en tres (3) sesiones de ) horas cada una, en las semanas 1 a 3 durante el desarrollo de la Fase II y en la jornada de limpieza y siembra de jardín, en la semana 3 durante el desarrollo de la Fase III </t>
  </si>
  <si>
    <r>
      <t>Sonido:</t>
    </r>
    <r>
      <rPr>
        <b/>
        <sz val="11"/>
        <rFont val="Calibri"/>
        <family val="2"/>
        <scheme val="minor"/>
      </rPr>
      <t xml:space="preserve"> con operario</t>
    </r>
    <r>
      <rPr>
        <sz val="11"/>
        <rFont val="Calibri"/>
        <family val="2"/>
        <scheme val="minor"/>
      </rPr>
      <t xml:space="preserve"> compuesto por cabina potenciada, microfono inhalambrico, cable encauchetado </t>
    </r>
  </si>
  <si>
    <t xml:space="preserve">El sonido se utilizara durante 15 horas en los encuentros distribuidos en seis (6) sesiones de  (2,5) horas cada una, en las semanas 1 a 8 durante el desarrollo de la Fase II y dos (2) horas en la jornada de limpieza y siembra de jardín, en la semana 3 durante el desarrollo de la Fase III </t>
  </si>
  <si>
    <r>
      <t xml:space="preserve">Taladro Inhalambrico </t>
    </r>
    <r>
      <rPr>
        <b/>
        <sz val="11"/>
        <rFont val="Calibri"/>
        <family val="2"/>
        <scheme val="minor"/>
      </rPr>
      <t>con operario</t>
    </r>
    <r>
      <rPr>
        <sz val="11"/>
        <rFont val="Calibri"/>
        <family val="2"/>
        <scheme val="minor"/>
      </rPr>
      <t xml:space="preserve"> de Tamaño del Mandril: 1/2"
• Potencia: 850W.
• Voltaje : 110 V.
• Amps: 5,4 Amps.
• RPM: 0 - 2.000 rpm Velocidad Variable
• GPM: 0-47.600 gpm 
• Selector de Percutor y Rotacion</t>
    </r>
  </si>
  <si>
    <t xml:space="preserve">El taladro Inhalambrico sera utilizado durante (9)  horas en las jornadas prácticas distribuidos en tres (3) sesiones de tres (3) horas cada una, en las semanas 1 a 3 durante el desarrollo de la Fase II y en la jornada de limpieza y siembra de jardín, en la semana 3 durante el desarrollo de la Fase III </t>
  </si>
  <si>
    <r>
      <t>Guadaña y kit de seguridad,</t>
    </r>
    <r>
      <rPr>
        <b/>
        <sz val="11"/>
        <rFont val="Calibri"/>
        <family val="2"/>
        <scheme val="minor"/>
      </rPr>
      <t xml:space="preserve"> con operario</t>
    </r>
    <r>
      <rPr>
        <sz val="11"/>
        <rFont val="Calibri"/>
        <family val="2"/>
        <scheme val="minor"/>
      </rPr>
      <t xml:space="preserve"> para adelantar poda, limpieza y control de crecimiento de hierbas en las zonas en donde se llevara a cabo la siembra</t>
    </r>
  </si>
  <si>
    <t>Jornada</t>
  </si>
  <si>
    <t>La guadaña y Kit de seguridad seran utilizados   jornadas prácticas distribuidos en nueve (9) jornadas de tres (3 ) horas cada una, en las semanas 1 a 3 durante el  desarrollo de la Fase II y  en la planeación, limpieza y siembra de jardín, en la semana 1 a la 3 durante el desarrollo de la Fase III.</t>
  </si>
  <si>
    <t>Fecha: 24/04/2019</t>
  </si>
  <si>
    <t>Firma de aceptación:</t>
  </si>
  <si>
    <t xml:space="preserve">VALOR TOTAL IMPUESTOS INCLUIDOS </t>
  </si>
  <si>
    <t xml:space="preserve">ATENCION EJEMPLO: Este es una oferta económica de una iniciativa seleccionada años anteriores, los que deseen se pueden apoyar en ella como ejemplo.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</si>
</sst>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quot;$&quot;\ * #,##0.00_-;_-&quot;$&quot;\ * &quot;-&quot;??_-;_-@_-"/>
    <numFmt numFmtId="164" formatCode="_(&quot;$&quot;\ * #,##0_);_(&quot;$&quot;\ * \(#,##0\);_(&quot;$&quot;\ * &quot;-&quot;??_);_(@_)"/>
    <numFmt numFmtId="165" formatCode="_-&quot;$&quot;\ * #,##0_-;\-&quot;$&quot;\ * #,##0_-;_-&quot;$&quot;\ * &quot;-&quot;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scheme val="minor"/>
    </font>
    <font>
      <sz val="11"/>
      <color rgb="FF000000"/>
      <name val="Calibri"/>
      <family val="2"/>
      <scheme val="minor"/>
    </font>
    <font>
      <b/>
      <sz val="11"/>
      <name val="Calibri"/>
      <family val="2"/>
    </font>
    <font>
      <b/>
      <sz val="14"/>
      <color rgb="FF000000"/>
      <name val="Calibri"/>
      <family val="2"/>
      <scheme val="minor"/>
    </font>
    <font>
      <b/>
      <sz val="16"/>
      <color theme="1"/>
      <name val="Calibri"/>
      <family val="2"/>
      <scheme val="minor"/>
    </font>
    <font>
      <sz val="18"/>
      <color rgb="FFFF0000"/>
      <name val="Calibri"/>
      <family val="2"/>
      <scheme val="minor"/>
    </font>
    <font>
      <sz val="18"/>
      <name val="Calibri"/>
      <family val="2"/>
      <scheme val="minor"/>
    </font>
  </fonts>
  <fills count="15">
    <fill>
      <patternFill patternType="none"/>
    </fill>
    <fill>
      <patternFill patternType="gray125"/>
    </fill>
    <fill>
      <patternFill patternType="solid">
        <fgColor rgb="FFFFFFFF"/>
        <bgColor rgb="FFFFFFFF"/>
      </patternFill>
    </fill>
    <fill>
      <patternFill patternType="solid">
        <fgColor rgb="FFC6D9F0"/>
        <bgColor rgb="FFC6D9F0"/>
      </patternFill>
    </fill>
    <fill>
      <patternFill patternType="solid">
        <fgColor theme="0"/>
        <bgColor rgb="FFDBE5F1"/>
      </patternFill>
    </fill>
    <fill>
      <patternFill patternType="solid">
        <fgColor theme="0"/>
        <bgColor rgb="FFF2DBDB"/>
      </patternFill>
    </fill>
    <fill>
      <patternFill patternType="solid">
        <fgColor theme="0"/>
        <bgColor rgb="FFEAF1DD"/>
      </patternFill>
    </fill>
    <fill>
      <patternFill patternType="solid">
        <fgColor theme="0"/>
        <bgColor indexed="64"/>
      </patternFill>
    </fill>
    <fill>
      <patternFill patternType="solid">
        <fgColor theme="0"/>
        <bgColor rgb="FFFFFFFF"/>
      </patternFill>
    </fill>
    <fill>
      <patternFill patternType="solid">
        <fgColor theme="5" tint="0.79998168889431442"/>
        <bgColor rgb="FFE5B8B7"/>
      </patternFill>
    </fill>
    <fill>
      <patternFill patternType="solid">
        <fgColor theme="0"/>
        <bgColor rgb="FFFDE9D9"/>
      </patternFill>
    </fill>
    <fill>
      <patternFill patternType="solid">
        <fgColor theme="0"/>
        <bgColor rgb="FFD6E3BC"/>
      </patternFill>
    </fill>
    <fill>
      <patternFill patternType="solid">
        <fgColor theme="9" tint="0.79998168889431442"/>
        <bgColor rgb="FFC2D69B"/>
      </patternFill>
    </fill>
    <fill>
      <patternFill patternType="solid">
        <fgColor theme="4" tint="0.59999389629810485"/>
        <bgColor indexed="64"/>
      </patternFill>
    </fill>
    <fill>
      <patternFill patternType="solid">
        <fgColor theme="4" tint="0.59999389629810485"/>
        <bgColor rgb="FFFFFFFF"/>
      </patternFill>
    </fill>
  </fills>
  <borders count="28">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6" fillId="0" borderId="0"/>
  </cellStyleXfs>
  <cellXfs count="161">
    <xf numFmtId="0" fontId="0" fillId="0" borderId="0" xfId="0"/>
    <xf numFmtId="0" fontId="3" fillId="2" borderId="1" xfId="2" applyFont="1" applyFill="1" applyBorder="1" applyAlignment="1">
      <alignment horizontal="center" vertical="center"/>
    </xf>
    <xf numFmtId="0" fontId="4" fillId="0" borderId="2" xfId="2" applyFont="1" applyBorder="1" applyAlignment="1">
      <alignment horizontal="left"/>
    </xf>
    <xf numFmtId="0" fontId="5" fillId="4" borderId="2" xfId="2" applyFont="1" applyFill="1" applyBorder="1" applyAlignment="1">
      <alignment horizontal="center" vertical="center" wrapText="1"/>
    </xf>
    <xf numFmtId="0" fontId="3" fillId="5" borderId="2" xfId="2" applyFont="1" applyFill="1" applyBorder="1" applyAlignment="1">
      <alignment horizontal="center" vertical="center" wrapText="1"/>
    </xf>
    <xf numFmtId="0" fontId="3" fillId="6" borderId="2" xfId="2" applyFont="1" applyFill="1" applyBorder="1" applyAlignment="1">
      <alignment horizontal="center" vertical="center" wrapText="1"/>
    </xf>
    <xf numFmtId="164" fontId="7" fillId="6" borderId="2" xfId="1" applyNumberFormat="1" applyFont="1" applyFill="1" applyBorder="1" applyAlignment="1">
      <alignment horizontal="center" vertical="center" wrapText="1"/>
    </xf>
    <xf numFmtId="165" fontId="7" fillId="5" borderId="2" xfId="3" applyNumberFormat="1" applyFont="1" applyFill="1" applyBorder="1" applyAlignment="1">
      <alignment horizontal="center" vertical="center" wrapText="1"/>
    </xf>
    <xf numFmtId="0" fontId="7" fillId="5" borderId="2" xfId="2" applyFont="1" applyFill="1" applyBorder="1" applyAlignment="1">
      <alignment horizontal="center" vertical="center" wrapText="1"/>
    </xf>
    <xf numFmtId="0" fontId="3" fillId="7" borderId="2" xfId="2" applyFont="1" applyFill="1" applyBorder="1" applyAlignment="1">
      <alignment horizontal="center" vertical="center"/>
    </xf>
    <xf numFmtId="0" fontId="3" fillId="2" borderId="14" xfId="2" applyFont="1" applyFill="1" applyBorder="1" applyAlignment="1">
      <alignment horizontal="center" vertical="center"/>
    </xf>
    <xf numFmtId="0" fontId="4" fillId="0" borderId="15" xfId="2" applyFont="1" applyBorder="1" applyAlignment="1">
      <alignment vertical="center" wrapText="1"/>
    </xf>
    <xf numFmtId="0" fontId="1" fillId="0" borderId="15" xfId="2" applyFont="1" applyBorder="1" applyAlignment="1">
      <alignment horizontal="center" wrapText="1"/>
    </xf>
    <xf numFmtId="0" fontId="1" fillId="0" borderId="15" xfId="2" applyFont="1" applyBorder="1" applyAlignment="1">
      <alignment horizontal="center" vertical="center" wrapText="1"/>
    </xf>
    <xf numFmtId="164" fontId="1" fillId="0" borderId="16" xfId="1" applyNumberFormat="1" applyFont="1" applyBorder="1" applyAlignment="1">
      <alignment horizontal="center" vertical="center" wrapText="1"/>
    </xf>
    <xf numFmtId="165" fontId="1" fillId="2" borderId="16" xfId="2" applyNumberFormat="1" applyFont="1" applyFill="1" applyBorder="1" applyAlignment="1">
      <alignment vertical="center"/>
    </xf>
    <xf numFmtId="0" fontId="8" fillId="0" borderId="16" xfId="2" applyFont="1" applyBorder="1" applyAlignment="1">
      <alignment horizontal="center" vertical="center" wrapText="1"/>
    </xf>
    <xf numFmtId="165" fontId="1" fillId="0" borderId="17" xfId="2" applyNumberFormat="1" applyFont="1" applyFill="1" applyBorder="1" applyAlignment="1">
      <alignment vertical="center"/>
    </xf>
    <xf numFmtId="0" fontId="4" fillId="0" borderId="18" xfId="2" applyFont="1" applyBorder="1" applyAlignment="1">
      <alignment vertical="center" wrapText="1"/>
    </xf>
    <xf numFmtId="0" fontId="1" fillId="0" borderId="18" xfId="2" applyFont="1" applyBorder="1" applyAlignment="1">
      <alignment horizontal="center" wrapText="1"/>
    </xf>
    <xf numFmtId="0" fontId="1" fillId="0" borderId="18" xfId="2" applyFont="1" applyBorder="1" applyAlignment="1">
      <alignment horizontal="center" vertical="center" wrapText="1"/>
    </xf>
    <xf numFmtId="165" fontId="1" fillId="0" borderId="14" xfId="2" applyNumberFormat="1" applyFont="1" applyBorder="1" applyAlignment="1">
      <alignment vertical="center" shrinkToFit="1"/>
    </xf>
    <xf numFmtId="0" fontId="8" fillId="0" borderId="14" xfId="2" applyFont="1" applyBorder="1" applyAlignment="1">
      <alignment horizontal="center" vertical="center" wrapText="1"/>
    </xf>
    <xf numFmtId="0" fontId="1" fillId="0" borderId="18" xfId="2" applyFont="1" applyBorder="1" applyAlignment="1">
      <alignment horizontal="center" vertical="center"/>
    </xf>
    <xf numFmtId="165" fontId="1" fillId="2" borderId="14" xfId="2" applyNumberFormat="1" applyFont="1" applyFill="1" applyBorder="1" applyAlignment="1">
      <alignment vertical="center"/>
    </xf>
    <xf numFmtId="165" fontId="1" fillId="0" borderId="17" xfId="2" applyNumberFormat="1" applyFont="1" applyFill="1" applyBorder="1" applyAlignment="1">
      <alignment horizontal="center" vertical="center"/>
    </xf>
    <xf numFmtId="0" fontId="3" fillId="8" borderId="14" xfId="2" applyFont="1" applyFill="1" applyBorder="1" applyAlignment="1">
      <alignment horizontal="center" vertical="center"/>
    </xf>
    <xf numFmtId="0" fontId="4" fillId="7" borderId="18" xfId="2" applyFont="1" applyFill="1" applyBorder="1" applyAlignment="1">
      <alignment vertical="center" wrapText="1"/>
    </xf>
    <xf numFmtId="0" fontId="1" fillId="7" borderId="18" xfId="2" applyFont="1" applyFill="1" applyBorder="1" applyAlignment="1">
      <alignment horizontal="center" wrapText="1"/>
    </xf>
    <xf numFmtId="0" fontId="1" fillId="7" borderId="18" xfId="2" applyFont="1" applyFill="1" applyBorder="1" applyAlignment="1">
      <alignment horizontal="center" vertical="center" wrapText="1"/>
    </xf>
    <xf numFmtId="164" fontId="1" fillId="7" borderId="16" xfId="1" applyNumberFormat="1" applyFont="1" applyFill="1" applyBorder="1" applyAlignment="1">
      <alignment horizontal="center" vertical="center" wrapText="1"/>
    </xf>
    <xf numFmtId="165" fontId="1" fillId="8" borderId="14" xfId="2" applyNumberFormat="1" applyFont="1" applyFill="1" applyBorder="1" applyAlignment="1">
      <alignment vertical="center"/>
    </xf>
    <xf numFmtId="0" fontId="8" fillId="7" borderId="14" xfId="2" applyFont="1" applyFill="1" applyBorder="1" applyAlignment="1">
      <alignment horizontal="center" vertical="center" wrapText="1"/>
    </xf>
    <xf numFmtId="165" fontId="1" fillId="7" borderId="17" xfId="2" applyNumberFormat="1" applyFont="1" applyFill="1" applyBorder="1"/>
    <xf numFmtId="165" fontId="1" fillId="0" borderId="17" xfId="2" applyNumberFormat="1" applyFont="1" applyFill="1" applyBorder="1"/>
    <xf numFmtId="0" fontId="4" fillId="8" borderId="18" xfId="2" applyFont="1" applyFill="1" applyBorder="1" applyAlignment="1">
      <alignment vertical="center" wrapText="1"/>
    </xf>
    <xf numFmtId="0" fontId="1" fillId="8" borderId="18" xfId="2" applyFont="1" applyFill="1" applyBorder="1" applyAlignment="1">
      <alignment horizontal="center" wrapText="1"/>
    </xf>
    <xf numFmtId="0" fontId="1" fillId="8" borderId="18" xfId="2" applyFont="1" applyFill="1" applyBorder="1" applyAlignment="1">
      <alignment horizontal="center" vertical="center" wrapText="1"/>
    </xf>
    <xf numFmtId="0" fontId="8" fillId="8" borderId="14" xfId="2" applyFont="1" applyFill="1" applyBorder="1" applyAlignment="1">
      <alignment horizontal="center" vertical="center" wrapText="1"/>
    </xf>
    <xf numFmtId="0" fontId="3" fillId="7" borderId="18" xfId="2" applyFont="1" applyFill="1" applyBorder="1" applyAlignment="1">
      <alignment horizontal="center" vertical="center"/>
    </xf>
    <xf numFmtId="0" fontId="8" fillId="7" borderId="19" xfId="2" applyFont="1" applyFill="1" applyBorder="1" applyAlignment="1">
      <alignment horizontal="center" vertical="center" wrapText="1"/>
    </xf>
    <xf numFmtId="165" fontId="1" fillId="7" borderId="20" xfId="2" applyNumberFormat="1" applyFont="1" applyFill="1" applyBorder="1"/>
    <xf numFmtId="0" fontId="3" fillId="7" borderId="1" xfId="2" applyFont="1" applyFill="1" applyBorder="1" applyAlignment="1">
      <alignment horizontal="center" vertical="center"/>
    </xf>
    <xf numFmtId="0" fontId="4" fillId="7" borderId="0" xfId="2" applyFont="1" applyFill="1" applyBorder="1" applyAlignment="1">
      <alignment vertical="center" wrapText="1"/>
    </xf>
    <xf numFmtId="0" fontId="1" fillId="7" borderId="0" xfId="2" applyFont="1" applyFill="1" applyBorder="1" applyAlignment="1">
      <alignment horizontal="center" wrapText="1"/>
    </xf>
    <xf numFmtId="0" fontId="1" fillId="7" borderId="0" xfId="2" applyFont="1" applyFill="1" applyBorder="1" applyAlignment="1">
      <alignment horizontal="center" vertical="center" wrapText="1"/>
    </xf>
    <xf numFmtId="164" fontId="1" fillId="7" borderId="0" xfId="1" applyNumberFormat="1" applyFont="1" applyFill="1" applyBorder="1" applyAlignment="1">
      <alignment horizontal="center" vertical="center" wrapText="1"/>
    </xf>
    <xf numFmtId="165" fontId="1" fillId="8" borderId="0" xfId="2" applyNumberFormat="1" applyFont="1" applyFill="1" applyBorder="1" applyAlignment="1">
      <alignment vertical="center"/>
    </xf>
    <xf numFmtId="0" fontId="8" fillId="7" borderId="21" xfId="2" applyFont="1" applyFill="1" applyBorder="1" applyAlignment="1">
      <alignment horizontal="center" vertical="center" wrapText="1"/>
    </xf>
    <xf numFmtId="165" fontId="3" fillId="7" borderId="21" xfId="2" applyNumberFormat="1" applyFont="1" applyFill="1" applyBorder="1"/>
    <xf numFmtId="0" fontId="3" fillId="8" borderId="1" xfId="2" applyFont="1" applyFill="1" applyBorder="1" applyAlignment="1">
      <alignment horizontal="center" vertical="center"/>
    </xf>
    <xf numFmtId="0" fontId="5" fillId="10" borderId="2" xfId="2" applyFont="1" applyFill="1" applyBorder="1" applyAlignment="1">
      <alignment horizontal="center" vertical="center" wrapText="1"/>
    </xf>
    <xf numFmtId="0" fontId="3" fillId="11" borderId="2" xfId="2" applyFont="1" applyFill="1" applyBorder="1" applyAlignment="1">
      <alignment horizontal="center" wrapText="1"/>
    </xf>
    <xf numFmtId="0" fontId="3" fillId="4" borderId="2" xfId="2" applyFont="1" applyFill="1" applyBorder="1" applyAlignment="1">
      <alignment horizontal="center" vertical="center" wrapText="1"/>
    </xf>
    <xf numFmtId="164" fontId="3" fillId="4" borderId="2" xfId="1" applyNumberFormat="1" applyFont="1" applyFill="1" applyBorder="1" applyAlignment="1">
      <alignment horizontal="center" vertical="center" wrapText="1"/>
    </xf>
    <xf numFmtId="165" fontId="3" fillId="5" borderId="2" xfId="2" applyNumberFormat="1" applyFont="1" applyFill="1" applyBorder="1" applyAlignment="1">
      <alignment vertical="center" wrapText="1"/>
    </xf>
    <xf numFmtId="0" fontId="4" fillId="7" borderId="15" xfId="2" applyFont="1" applyFill="1" applyBorder="1" applyAlignment="1">
      <alignment horizontal="left" vertical="center" wrapText="1"/>
    </xf>
    <xf numFmtId="3" fontId="4" fillId="7" borderId="15" xfId="2" applyNumberFormat="1" applyFont="1" applyFill="1" applyBorder="1" applyAlignment="1">
      <alignment horizontal="center"/>
    </xf>
    <xf numFmtId="0" fontId="1" fillId="7" borderId="15" xfId="2" applyFont="1" applyFill="1" applyBorder="1" applyAlignment="1">
      <alignment vertical="center" wrapText="1"/>
    </xf>
    <xf numFmtId="164" fontId="1" fillId="7" borderId="16" xfId="1" applyNumberFormat="1" applyFont="1" applyFill="1" applyBorder="1" applyAlignment="1">
      <alignment vertical="center" wrapText="1"/>
    </xf>
    <xf numFmtId="165" fontId="1" fillId="8" borderId="16" xfId="2" applyNumberFormat="1" applyFont="1" applyFill="1" applyBorder="1" applyAlignment="1">
      <alignment vertical="center"/>
    </xf>
    <xf numFmtId="3" fontId="4" fillId="7" borderId="16" xfId="2" applyNumberFormat="1" applyFont="1" applyFill="1" applyBorder="1" applyAlignment="1">
      <alignment horizontal="center" vertical="center"/>
    </xf>
    <xf numFmtId="165" fontId="1" fillId="7" borderId="17" xfId="2" applyNumberFormat="1" applyFont="1" applyFill="1" applyBorder="1" applyAlignment="1">
      <alignment vertical="center"/>
    </xf>
    <xf numFmtId="0" fontId="4" fillId="7" borderId="18" xfId="2" applyFont="1" applyFill="1" applyBorder="1" applyAlignment="1">
      <alignment horizontal="left" vertical="center" wrapText="1"/>
    </xf>
    <xf numFmtId="3" fontId="4" fillId="7" borderId="18" xfId="2" applyNumberFormat="1" applyFont="1" applyFill="1" applyBorder="1" applyAlignment="1">
      <alignment horizontal="center"/>
    </xf>
    <xf numFmtId="0" fontId="1" fillId="7" borderId="18" xfId="2" applyFont="1" applyFill="1" applyBorder="1" applyAlignment="1">
      <alignment vertical="center" wrapText="1"/>
    </xf>
    <xf numFmtId="164" fontId="1" fillId="7" borderId="14" xfId="1" applyNumberFormat="1" applyFont="1" applyFill="1" applyBorder="1" applyAlignment="1">
      <alignment vertical="center" wrapText="1"/>
    </xf>
    <xf numFmtId="3" fontId="4" fillId="7" borderId="14" xfId="2" applyNumberFormat="1" applyFont="1" applyFill="1" applyBorder="1" applyAlignment="1">
      <alignment horizontal="center" vertical="center"/>
    </xf>
    <xf numFmtId="0" fontId="3" fillId="8" borderId="18" xfId="2" applyFont="1" applyFill="1" applyBorder="1" applyAlignment="1">
      <alignment horizontal="center" vertical="center"/>
    </xf>
    <xf numFmtId="0" fontId="4" fillId="7" borderId="22" xfId="2" applyFont="1" applyFill="1" applyBorder="1" applyAlignment="1">
      <alignment horizontal="left" vertical="center" wrapText="1"/>
    </xf>
    <xf numFmtId="3" fontId="4" fillId="7" borderId="22" xfId="2" applyNumberFormat="1" applyFont="1" applyFill="1" applyBorder="1" applyAlignment="1">
      <alignment horizontal="center"/>
    </xf>
    <xf numFmtId="0" fontId="1" fillId="7" borderId="23" xfId="2" applyFont="1" applyFill="1" applyBorder="1" applyAlignment="1">
      <alignment vertical="center" wrapText="1"/>
    </xf>
    <xf numFmtId="164" fontId="1" fillId="7" borderId="19" xfId="1" applyNumberFormat="1" applyFont="1" applyFill="1" applyBorder="1" applyAlignment="1">
      <alignment vertical="center" wrapText="1"/>
    </xf>
    <xf numFmtId="165" fontId="1" fillId="8" borderId="19" xfId="2" applyNumberFormat="1" applyFont="1" applyFill="1" applyBorder="1" applyAlignment="1">
      <alignment vertical="center"/>
    </xf>
    <xf numFmtId="3" fontId="4" fillId="7" borderId="1" xfId="2" applyNumberFormat="1" applyFont="1" applyFill="1" applyBorder="1" applyAlignment="1">
      <alignment horizontal="center" vertical="center"/>
    </xf>
    <xf numFmtId="165" fontId="1" fillId="7" borderId="20" xfId="2" applyNumberFormat="1" applyFont="1" applyFill="1" applyBorder="1" applyAlignment="1">
      <alignment vertical="center"/>
    </xf>
    <xf numFmtId="0" fontId="3" fillId="8" borderId="0" xfId="2" applyFont="1" applyFill="1" applyBorder="1" applyAlignment="1">
      <alignment horizontal="center" vertical="center"/>
    </xf>
    <xf numFmtId="0" fontId="4" fillId="7" borderId="2" xfId="2" applyFont="1" applyFill="1" applyBorder="1" applyAlignment="1">
      <alignment horizontal="left" vertical="center" wrapText="1"/>
    </xf>
    <xf numFmtId="3" fontId="4" fillId="7" borderId="2" xfId="2" applyNumberFormat="1" applyFont="1" applyFill="1" applyBorder="1" applyAlignment="1">
      <alignment horizontal="center"/>
    </xf>
    <xf numFmtId="0" fontId="1" fillId="7" borderId="2" xfId="2" applyFont="1" applyFill="1" applyBorder="1" applyAlignment="1">
      <alignment vertical="center" wrapText="1"/>
    </xf>
    <xf numFmtId="164" fontId="1" fillId="7" borderId="2" xfId="1" applyNumberFormat="1" applyFont="1" applyFill="1" applyBorder="1" applyAlignment="1">
      <alignment vertical="center" wrapText="1"/>
    </xf>
    <xf numFmtId="165" fontId="1" fillId="8" borderId="2" xfId="2" applyNumberFormat="1" applyFont="1" applyFill="1" applyBorder="1" applyAlignment="1">
      <alignment vertical="center"/>
    </xf>
    <xf numFmtId="3" fontId="4" fillId="7" borderId="2" xfId="2" applyNumberFormat="1" applyFont="1" applyFill="1" applyBorder="1" applyAlignment="1">
      <alignment horizontal="center" vertical="center"/>
    </xf>
    <xf numFmtId="165" fontId="3" fillId="7" borderId="2" xfId="2" applyNumberFormat="1" applyFont="1" applyFill="1" applyBorder="1"/>
    <xf numFmtId="0" fontId="5" fillId="6" borderId="17" xfId="2" applyFont="1" applyFill="1" applyBorder="1" applyAlignment="1">
      <alignment horizontal="center" vertical="center" wrapText="1"/>
    </xf>
    <xf numFmtId="0" fontId="3" fillId="5" borderId="17" xfId="2" applyFont="1" applyFill="1" applyBorder="1" applyAlignment="1">
      <alignment horizontal="center" wrapText="1"/>
    </xf>
    <xf numFmtId="0" fontId="3" fillId="10" borderId="17" xfId="2" applyFont="1" applyFill="1" applyBorder="1" applyAlignment="1">
      <alignment horizontal="center" vertical="center" wrapText="1"/>
    </xf>
    <xf numFmtId="165" fontId="3" fillId="5" borderId="17" xfId="2" applyNumberFormat="1" applyFont="1" applyFill="1" applyBorder="1" applyAlignment="1">
      <alignment vertical="center" wrapText="1"/>
    </xf>
    <xf numFmtId="0" fontId="7" fillId="5" borderId="17" xfId="2" applyFont="1" applyFill="1" applyBorder="1" applyAlignment="1">
      <alignment horizontal="center" vertical="center" wrapText="1"/>
    </xf>
    <xf numFmtId="0" fontId="3" fillId="7" borderId="17" xfId="2" applyFont="1" applyFill="1" applyBorder="1" applyAlignment="1">
      <alignment horizontal="center" vertical="center"/>
    </xf>
    <xf numFmtId="0" fontId="1" fillId="7" borderId="0" xfId="2" applyFont="1" applyFill="1" applyAlignment="1"/>
    <xf numFmtId="3" fontId="4" fillId="13" borderId="15" xfId="2" applyNumberFormat="1" applyFont="1" applyFill="1" applyBorder="1" applyAlignment="1">
      <alignment horizontal="left" vertical="center" wrapText="1"/>
    </xf>
    <xf numFmtId="3" fontId="4" fillId="13" borderId="15" xfId="2" applyNumberFormat="1" applyFont="1" applyFill="1" applyBorder="1" applyAlignment="1">
      <alignment horizontal="center" vertical="center"/>
    </xf>
    <xf numFmtId="0" fontId="4" fillId="13" borderId="15" xfId="2" applyFont="1" applyFill="1" applyBorder="1" applyAlignment="1">
      <alignment vertical="center" wrapText="1"/>
    </xf>
    <xf numFmtId="165" fontId="4" fillId="14" borderId="16" xfId="2" applyNumberFormat="1" applyFont="1" applyFill="1" applyBorder="1" applyAlignment="1">
      <alignment vertical="center"/>
    </xf>
    <xf numFmtId="0" fontId="4" fillId="13" borderId="16" xfId="2" applyNumberFormat="1" applyFont="1" applyFill="1" applyBorder="1" applyAlignment="1">
      <alignment horizontal="center" vertical="center"/>
    </xf>
    <xf numFmtId="165" fontId="4" fillId="13" borderId="17" xfId="2" applyNumberFormat="1" applyFont="1" applyFill="1" applyBorder="1" applyAlignment="1">
      <alignment vertical="center"/>
    </xf>
    <xf numFmtId="0" fontId="1" fillId="7" borderId="2" xfId="2" applyFont="1" applyFill="1" applyBorder="1" applyAlignment="1">
      <alignment wrapText="1"/>
    </xf>
    <xf numFmtId="0" fontId="3" fillId="7" borderId="14" xfId="2" applyFont="1" applyFill="1" applyBorder="1" applyAlignment="1">
      <alignment horizontal="center" vertical="center"/>
    </xf>
    <xf numFmtId="3" fontId="4" fillId="13" borderId="18" xfId="2" applyNumberFormat="1" applyFont="1" applyFill="1" applyBorder="1" applyAlignment="1">
      <alignment horizontal="left" vertical="center" wrapText="1"/>
    </xf>
    <xf numFmtId="3" fontId="4" fillId="13" borderId="18" xfId="2" applyNumberFormat="1" applyFont="1" applyFill="1" applyBorder="1" applyAlignment="1">
      <alignment horizontal="center"/>
    </xf>
    <xf numFmtId="0" fontId="4" fillId="13" borderId="18" xfId="2" applyFont="1" applyFill="1" applyBorder="1" applyAlignment="1">
      <alignment vertical="center" wrapText="1"/>
    </xf>
    <xf numFmtId="165" fontId="4" fillId="14" borderId="14" xfId="2" applyNumberFormat="1" applyFont="1" applyFill="1" applyBorder="1" applyAlignment="1">
      <alignment vertical="center"/>
    </xf>
    <xf numFmtId="0" fontId="4" fillId="13" borderId="14" xfId="2" applyNumberFormat="1" applyFont="1" applyFill="1" applyBorder="1" applyAlignment="1">
      <alignment horizontal="center" vertical="center"/>
    </xf>
    <xf numFmtId="0" fontId="1" fillId="7" borderId="2" xfId="2" applyFont="1" applyFill="1" applyBorder="1" applyAlignment="1"/>
    <xf numFmtId="0" fontId="3" fillId="8" borderId="16" xfId="2" applyFont="1" applyFill="1" applyBorder="1" applyAlignment="1">
      <alignment horizontal="center" vertical="center"/>
    </xf>
    <xf numFmtId="3" fontId="4" fillId="13" borderId="23" xfId="2" applyNumberFormat="1" applyFont="1" applyFill="1" applyBorder="1" applyAlignment="1">
      <alignment horizontal="center" vertical="center" wrapText="1"/>
    </xf>
    <xf numFmtId="3" fontId="4" fillId="13" borderId="23" xfId="2" applyNumberFormat="1" applyFont="1" applyFill="1" applyBorder="1" applyAlignment="1">
      <alignment horizontal="center" vertical="center"/>
    </xf>
    <xf numFmtId="0" fontId="4" fillId="13" borderId="23" xfId="2" applyFont="1" applyFill="1" applyBorder="1" applyAlignment="1">
      <alignment vertical="center" wrapText="1"/>
    </xf>
    <xf numFmtId="165" fontId="4" fillId="14" borderId="19" xfId="2" applyNumberFormat="1" applyFont="1" applyFill="1" applyBorder="1" applyAlignment="1">
      <alignment vertical="center"/>
    </xf>
    <xf numFmtId="0" fontId="4" fillId="13" borderId="19" xfId="2" applyNumberFormat="1" applyFont="1" applyFill="1" applyBorder="1" applyAlignment="1">
      <alignment horizontal="center" vertical="center"/>
    </xf>
    <xf numFmtId="165" fontId="4" fillId="13" borderId="20" xfId="2" applyNumberFormat="1" applyFont="1" applyFill="1" applyBorder="1" applyAlignment="1">
      <alignment vertical="center"/>
    </xf>
    <xf numFmtId="0" fontId="3" fillId="7" borderId="24" xfId="2" applyFont="1" applyFill="1" applyBorder="1" applyAlignment="1"/>
    <xf numFmtId="0" fontId="1" fillId="8" borderId="2" xfId="2" applyFont="1" applyFill="1" applyBorder="1" applyAlignment="1">
      <alignment horizontal="center"/>
    </xf>
    <xf numFmtId="0" fontId="1" fillId="8" borderId="2" xfId="2" applyFont="1" applyFill="1" applyBorder="1" applyAlignment="1">
      <alignment vertical="center" wrapText="1"/>
    </xf>
    <xf numFmtId="165" fontId="1" fillId="7" borderId="2" xfId="2" applyNumberFormat="1" applyFont="1" applyFill="1" applyBorder="1" applyAlignment="1">
      <alignment horizontal="right"/>
    </xf>
    <xf numFmtId="164" fontId="1" fillId="7" borderId="2" xfId="1" applyNumberFormat="1" applyFont="1" applyFill="1" applyBorder="1" applyAlignment="1">
      <alignment horizontal="right"/>
    </xf>
    <xf numFmtId="0" fontId="1" fillId="7" borderId="2" xfId="2" applyFont="1" applyFill="1" applyBorder="1" applyAlignment="1">
      <alignment horizontal="center" vertical="center"/>
    </xf>
    <xf numFmtId="165" fontId="3" fillId="7" borderId="2" xfId="2" applyNumberFormat="1" applyFont="1" applyFill="1" applyBorder="1" applyAlignment="1">
      <alignment vertical="center"/>
    </xf>
    <xf numFmtId="0" fontId="1" fillId="7" borderId="0" xfId="2" applyFill="1"/>
    <xf numFmtId="0" fontId="3" fillId="7" borderId="25" xfId="2" applyFont="1" applyFill="1" applyBorder="1" applyAlignment="1"/>
    <xf numFmtId="0" fontId="2" fillId="7" borderId="0" xfId="2" applyFont="1" applyFill="1" applyBorder="1" applyAlignment="1">
      <alignment horizontal="left"/>
    </xf>
    <xf numFmtId="0" fontId="1" fillId="7" borderId="0" xfId="2" applyFont="1" applyFill="1" applyBorder="1" applyAlignment="1"/>
    <xf numFmtId="0" fontId="7" fillId="7" borderId="0" xfId="2" applyFont="1" applyFill="1" applyBorder="1" applyAlignment="1">
      <alignment vertical="center"/>
    </xf>
    <xf numFmtId="0" fontId="1" fillId="7" borderId="0" xfId="2" applyFont="1" applyFill="1" applyBorder="1" applyAlignment="1">
      <alignment vertical="center"/>
    </xf>
    <xf numFmtId="0" fontId="9" fillId="7" borderId="25" xfId="3" applyFont="1" applyFill="1" applyBorder="1" applyAlignment="1">
      <alignment horizontal="left"/>
    </xf>
    <xf numFmtId="0" fontId="4" fillId="7" borderId="0" xfId="3" applyFont="1" applyFill="1" applyBorder="1" applyAlignment="1">
      <alignment horizontal="left"/>
    </xf>
    <xf numFmtId="0" fontId="8" fillId="7" borderId="0" xfId="2" applyFont="1" applyFill="1" applyBorder="1" applyAlignment="1"/>
    <xf numFmtId="0" fontId="3" fillId="7" borderId="26" xfId="2" applyFont="1" applyFill="1" applyBorder="1" applyAlignment="1">
      <alignment horizontal="left"/>
    </xf>
    <xf numFmtId="0" fontId="1" fillId="7" borderId="27" xfId="2" applyFont="1" applyFill="1" applyBorder="1" applyAlignment="1">
      <alignment horizontal="left" vertical="top"/>
    </xf>
    <xf numFmtId="165" fontId="1" fillId="7" borderId="0" xfId="2" applyNumberFormat="1" applyFont="1" applyFill="1" applyBorder="1" applyAlignment="1"/>
    <xf numFmtId="0" fontId="1" fillId="0" borderId="0" xfId="2" applyBorder="1"/>
    <xf numFmtId="164" fontId="1" fillId="7" borderId="2" xfId="1" applyNumberFormat="1" applyFont="1" applyFill="1" applyBorder="1" applyAlignment="1"/>
    <xf numFmtId="0" fontId="1" fillId="7" borderId="2" xfId="2" applyFont="1" applyFill="1" applyBorder="1" applyAlignment="1">
      <alignment vertical="center"/>
    </xf>
    <xf numFmtId="0" fontId="10" fillId="7" borderId="2" xfId="2" applyFont="1" applyFill="1" applyBorder="1" applyAlignment="1">
      <alignment vertical="center"/>
    </xf>
    <xf numFmtId="0" fontId="4" fillId="7" borderId="2" xfId="2" applyFont="1" applyFill="1" applyBorder="1"/>
    <xf numFmtId="165" fontId="1" fillId="0" borderId="2" xfId="2" applyNumberFormat="1" applyFont="1" applyBorder="1" applyAlignment="1">
      <alignment vertical="center"/>
    </xf>
    <xf numFmtId="0" fontId="3" fillId="7" borderId="2" xfId="2" applyFont="1" applyFill="1" applyBorder="1" applyAlignment="1">
      <alignment horizontal="right"/>
    </xf>
    <xf numFmtId="164" fontId="11" fillId="7" borderId="3" xfId="1" applyNumberFormat="1" applyFont="1" applyFill="1" applyBorder="1" applyAlignment="1">
      <alignment horizontal="center"/>
    </xf>
    <xf numFmtId="164" fontId="11" fillId="7" borderId="4" xfId="1" applyNumberFormat="1" applyFont="1" applyFill="1" applyBorder="1" applyAlignment="1">
      <alignment horizontal="center"/>
    </xf>
    <xf numFmtId="0" fontId="4" fillId="2" borderId="13" xfId="2" applyFont="1" applyFill="1" applyBorder="1" applyAlignment="1">
      <alignment horizontal="center"/>
    </xf>
    <xf numFmtId="0" fontId="3" fillId="3" borderId="2" xfId="2" applyFont="1" applyFill="1" applyBorder="1" applyAlignment="1">
      <alignment horizontal="center"/>
    </xf>
    <xf numFmtId="0" fontId="3" fillId="9" borderId="2" xfId="2" applyFont="1" applyFill="1" applyBorder="1" applyAlignment="1">
      <alignment horizontal="center"/>
    </xf>
    <xf numFmtId="0" fontId="3" fillId="12" borderId="2" xfId="2" applyFont="1" applyFill="1" applyBorder="1" applyAlignment="1">
      <alignment horizontal="center"/>
    </xf>
    <xf numFmtId="0" fontId="2" fillId="0" borderId="2" xfId="2" applyFont="1" applyBorder="1" applyAlignment="1">
      <alignment horizontal="left"/>
    </xf>
    <xf numFmtId="164" fontId="7" fillId="7" borderId="3" xfId="1" applyNumberFormat="1" applyFont="1" applyFill="1" applyBorder="1" applyAlignment="1">
      <alignment horizontal="center" vertical="center"/>
    </xf>
    <xf numFmtId="164" fontId="7" fillId="7" borderId="4" xfId="1" applyNumberFormat="1" applyFont="1" applyFill="1" applyBorder="1" applyAlignment="1">
      <alignment horizontal="center" vertical="center"/>
    </xf>
    <xf numFmtId="0" fontId="1" fillId="0" borderId="0" xfId="2" applyAlignment="1">
      <alignment horizontal="center" vertical="center"/>
    </xf>
    <xf numFmtId="0" fontId="2" fillId="0" borderId="3" xfId="2" applyFont="1" applyBorder="1" applyAlignment="1">
      <alignment horizontal="left"/>
    </xf>
    <xf numFmtId="0" fontId="2" fillId="0" borderId="4" xfId="2" applyFont="1" applyBorder="1" applyAlignment="1">
      <alignment horizontal="left"/>
    </xf>
    <xf numFmtId="3" fontId="2" fillId="0" borderId="3" xfId="2" applyNumberFormat="1" applyFont="1" applyBorder="1" applyAlignment="1">
      <alignment horizontal="left"/>
    </xf>
    <xf numFmtId="3" fontId="2" fillId="0" borderId="4" xfId="2" applyNumberFormat="1" applyFont="1" applyBorder="1" applyAlignment="1">
      <alignment horizontal="left"/>
    </xf>
    <xf numFmtId="14" fontId="12" fillId="0" borderId="5" xfId="2" applyNumberFormat="1" applyFont="1" applyBorder="1" applyAlignment="1">
      <alignment horizontal="left" vertical="center" wrapText="1"/>
    </xf>
    <xf numFmtId="0" fontId="13" fillId="0" borderId="6" xfId="2" applyFont="1" applyBorder="1" applyAlignment="1">
      <alignment horizontal="left" vertical="center" wrapText="1"/>
    </xf>
    <xf numFmtId="0" fontId="13" fillId="0" borderId="7" xfId="2" applyFont="1" applyBorder="1" applyAlignment="1">
      <alignment horizontal="left" vertical="center" wrapText="1"/>
    </xf>
    <xf numFmtId="0" fontId="13" fillId="0" borderId="8" xfId="2" applyFont="1" applyBorder="1" applyAlignment="1">
      <alignment horizontal="left" vertical="center" wrapText="1"/>
    </xf>
    <xf numFmtId="0" fontId="13" fillId="0" borderId="0" xfId="2" applyFont="1" applyBorder="1" applyAlignment="1">
      <alignment horizontal="left" vertical="center" wrapText="1"/>
    </xf>
    <xf numFmtId="0" fontId="13" fillId="0" borderId="9" xfId="2" applyFont="1" applyBorder="1" applyAlignment="1">
      <alignment horizontal="left" vertical="center" wrapText="1"/>
    </xf>
    <xf numFmtId="0" fontId="13" fillId="0" borderId="10" xfId="2" applyFont="1" applyBorder="1" applyAlignment="1">
      <alignment horizontal="left" vertical="center" wrapText="1"/>
    </xf>
    <xf numFmtId="0" fontId="13" fillId="0" borderId="11" xfId="2" applyFont="1" applyBorder="1" applyAlignment="1">
      <alignment horizontal="left" vertical="center" wrapText="1"/>
    </xf>
    <xf numFmtId="0" fontId="13" fillId="0" borderId="12" xfId="2" applyFont="1" applyBorder="1" applyAlignment="1">
      <alignment horizontal="left" vertical="center" wrapText="1"/>
    </xf>
  </cellXfs>
  <cellStyles count="4">
    <cellStyle name="Moneda" xfId="1" builtinId="4"/>
    <cellStyle name="Normal" xfId="0" builtinId="0"/>
    <cellStyle name="Normal 10" xfId="2"/>
    <cellStyle name="Normal 2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398</xdr:colOff>
      <xdr:row>0</xdr:row>
      <xdr:rowOff>53058</xdr:rowOff>
    </xdr:from>
    <xdr:to>
      <xdr:col>8</xdr:col>
      <xdr:colOff>582246</xdr:colOff>
      <xdr:row>1</xdr:row>
      <xdr:rowOff>1813</xdr:rowOff>
    </xdr:to>
    <xdr:grpSp>
      <xdr:nvGrpSpPr>
        <xdr:cNvPr id="7" name="1 Grupo"/>
        <xdr:cNvGrpSpPr/>
      </xdr:nvGrpSpPr>
      <xdr:grpSpPr>
        <a:xfrm>
          <a:off x="2705498" y="53058"/>
          <a:ext cx="8335198" cy="1291780"/>
          <a:chOff x="1312337" y="52940"/>
          <a:chExt cx="9694743" cy="1187005"/>
        </a:xfrm>
      </xdr:grpSpPr>
      <xdr:pic>
        <xdr:nvPicPr>
          <xdr:cNvPr id="8" name="0 Image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47240" y="158750"/>
            <a:ext cx="1259840" cy="998855"/>
          </a:xfrm>
          <a:prstGeom prst="rect">
            <a:avLst/>
          </a:prstGeom>
        </xdr:spPr>
      </xdr:pic>
      <xdr:sp macro="" textlink="">
        <xdr:nvSpPr>
          <xdr:cNvPr id="9" name="3 Cuadro de texto"/>
          <xdr:cNvSpPr txBox="1"/>
        </xdr:nvSpPr>
        <xdr:spPr>
          <a:xfrm>
            <a:off x="1312337" y="878418"/>
            <a:ext cx="1532255" cy="361527"/>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ct val="115000"/>
              </a:lnSpc>
              <a:spcAft>
                <a:spcPts val="0"/>
              </a:spcAft>
            </a:pPr>
            <a:endParaRPr lang="es-CO" sz="800">
              <a:effectLst/>
              <a:latin typeface="Calibri"/>
              <a:ea typeface="Calibri"/>
              <a:cs typeface="Times New Roman"/>
            </a:endParaRPr>
          </a:p>
        </xdr:txBody>
      </xdr:sp>
      <xdr:sp macro="" textlink="">
        <xdr:nvSpPr>
          <xdr:cNvPr id="10" name="3 Cuadro de texto"/>
          <xdr:cNvSpPr txBox="1"/>
        </xdr:nvSpPr>
        <xdr:spPr>
          <a:xfrm>
            <a:off x="2762257" y="52940"/>
            <a:ext cx="7090833" cy="1005415"/>
          </a:xfrm>
          <a:prstGeom prst="rect">
            <a:avLst/>
          </a:prstGeom>
          <a:noFill/>
          <a:ln w="6350">
            <a:no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CO" sz="1200" b="1" i="0" u="none" strike="noStrike" baseline="0" smtClean="0">
                <a:latin typeface="CIDFont+F1"/>
              </a:rPr>
              <a:t>Contrato. No CPS – 347 – 2019</a:t>
            </a:r>
          </a:p>
          <a:p>
            <a:pPr algn="ctr"/>
            <a:r>
              <a:rPr lang="es-CO" sz="1200" b="1" i="0" u="none" strike="noStrike" baseline="0" smtClean="0">
                <a:latin typeface="CIDFont+F1"/>
              </a:rPr>
              <a:t>Fondo de Desarrollo Local de San Cristóbal</a:t>
            </a:r>
          </a:p>
          <a:p>
            <a:pPr algn="ctr"/>
            <a:endParaRPr lang="es-CO" sz="1200" b="1" i="0" u="none" strike="noStrike" baseline="0" smtClean="0">
              <a:latin typeface="CIDFont+F1"/>
            </a:endParaRPr>
          </a:p>
          <a:p>
            <a:pPr algn="ctr"/>
            <a:r>
              <a:rPr lang="es-CO" sz="1050" b="0" i="0" u="none" strike="noStrike" baseline="0" smtClean="0">
                <a:latin typeface="CIDFont+F1"/>
              </a:rPr>
              <a:t>OBJETO: </a:t>
            </a:r>
            <a:r>
              <a:rPr lang="es-CO" sz="1100" b="1">
                <a:effectLst/>
                <a:latin typeface="+mn-lt"/>
                <a:ea typeface="+mn-ea"/>
                <a:cs typeface="+mn-cs"/>
              </a:rPr>
              <a:t>“PRESTAR LOS SERVICIOS PARA FOMENTAR Y PROFUNDIZAR LOS PROCESOS DE PARTICIPACIÓN MEDIANTE APOYO A INICIATIVAS DE LAS DIFERENTES ORGANIZACIONES COMUNALES, COMUNITARIAS, SOCIALES, INSTANCIAS Y EXPRESIONES SOCIALES CIUDADANAS DE LA LOCALIDAD DE SAN CRISTÓBAL”. </a:t>
            </a:r>
            <a:endParaRPr lang="es-CO" sz="1050" b="0" i="0" u="none" strike="noStrike" baseline="0" smtClean="0">
              <a:latin typeface="CIDFont+F2"/>
            </a:endParaRPr>
          </a:p>
        </xdr:txBody>
      </xdr:sp>
    </xdr:grpSp>
    <xdr:clientData/>
  </xdr:twoCellAnchor>
  <xdr:twoCellAnchor editAs="oneCell">
    <xdr:from>
      <xdr:col>1</xdr:col>
      <xdr:colOff>247650</xdr:colOff>
      <xdr:row>0</xdr:row>
      <xdr:rowOff>342900</xdr:rowOff>
    </xdr:from>
    <xdr:to>
      <xdr:col>2</xdr:col>
      <xdr:colOff>457200</xdr:colOff>
      <xdr:row>0</xdr:row>
      <xdr:rowOff>1133475</xdr:rowOff>
    </xdr:to>
    <xdr:pic>
      <xdr:nvPicPr>
        <xdr:cNvPr id="11" name="Imagen 10"/>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525" y="342900"/>
          <a:ext cx="2390775" cy="7905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abSelected="1" workbookViewId="0">
      <selection activeCell="L25" sqref="L25"/>
    </sheetView>
  </sheetViews>
  <sheetFormatPr baseColWidth="10" defaultRowHeight="15" x14ac:dyDescent="0.25"/>
  <cols>
    <col min="1" max="1" width="7.85546875" customWidth="1"/>
    <col min="2" max="2" width="32.7109375" customWidth="1"/>
    <col min="4" max="4" width="56.5703125" customWidth="1"/>
    <col min="7" max="7" width="14" customWidth="1"/>
    <col min="9" max="9" width="18.85546875" customWidth="1"/>
  </cols>
  <sheetData>
    <row r="1" spans="1:9" ht="105.75" customHeight="1" x14ac:dyDescent="0.25">
      <c r="A1" s="147"/>
      <c r="B1" s="147"/>
      <c r="C1" s="147"/>
      <c r="D1" s="147"/>
      <c r="E1" s="147"/>
      <c r="F1" s="147"/>
      <c r="G1" s="147"/>
      <c r="H1" s="147"/>
      <c r="I1" s="147"/>
    </row>
    <row r="2" spans="1:9" x14ac:dyDescent="0.25">
      <c r="A2" s="1"/>
      <c r="B2" s="2" t="s">
        <v>0</v>
      </c>
      <c r="C2" s="148" t="s">
        <v>1</v>
      </c>
      <c r="D2" s="149"/>
      <c r="E2" s="152" t="s">
        <v>94</v>
      </c>
      <c r="F2" s="153"/>
      <c r="G2" s="153"/>
      <c r="H2" s="153"/>
      <c r="I2" s="154"/>
    </row>
    <row r="3" spans="1:9" x14ac:dyDescent="0.25">
      <c r="A3" s="1"/>
      <c r="B3" s="2" t="s">
        <v>2</v>
      </c>
      <c r="C3" s="148" t="s">
        <v>3</v>
      </c>
      <c r="D3" s="149"/>
      <c r="E3" s="155"/>
      <c r="F3" s="156"/>
      <c r="G3" s="156"/>
      <c r="H3" s="156"/>
      <c r="I3" s="157"/>
    </row>
    <row r="4" spans="1:9" x14ac:dyDescent="0.25">
      <c r="A4" s="1"/>
      <c r="B4" s="2" t="s">
        <v>4</v>
      </c>
      <c r="C4" s="150">
        <v>53048342</v>
      </c>
      <c r="D4" s="151"/>
      <c r="E4" s="155"/>
      <c r="F4" s="156"/>
      <c r="G4" s="156"/>
      <c r="H4" s="156"/>
      <c r="I4" s="157"/>
    </row>
    <row r="5" spans="1:9" ht="52.5" customHeight="1" x14ac:dyDescent="0.25">
      <c r="A5" s="1"/>
      <c r="B5" s="2" t="s">
        <v>5</v>
      </c>
      <c r="C5" s="148">
        <v>3107800789</v>
      </c>
      <c r="D5" s="149"/>
      <c r="E5" s="158"/>
      <c r="F5" s="159"/>
      <c r="G5" s="159"/>
      <c r="H5" s="159"/>
      <c r="I5" s="160"/>
    </row>
    <row r="6" spans="1:9" ht="13.5" customHeight="1" x14ac:dyDescent="0.25">
      <c r="A6" s="1"/>
      <c r="B6" s="140"/>
      <c r="C6" s="140"/>
      <c r="D6" s="140"/>
      <c r="E6" s="140"/>
      <c r="F6" s="140"/>
      <c r="G6" s="140"/>
      <c r="H6" s="140"/>
      <c r="I6" s="140"/>
    </row>
    <row r="7" spans="1:9" x14ac:dyDescent="0.25">
      <c r="A7" s="1"/>
      <c r="B7" s="141" t="s">
        <v>6</v>
      </c>
      <c r="C7" s="141"/>
      <c r="D7" s="141"/>
      <c r="E7" s="141"/>
      <c r="F7" s="141"/>
      <c r="G7" s="141"/>
      <c r="H7" s="141"/>
      <c r="I7" s="141"/>
    </row>
    <row r="8" spans="1:9" ht="30" x14ac:dyDescent="0.25">
      <c r="A8" s="1"/>
      <c r="B8" s="3" t="s">
        <v>7</v>
      </c>
      <c r="C8" s="4" t="s">
        <v>8</v>
      </c>
      <c r="D8" s="5" t="s">
        <v>9</v>
      </c>
      <c r="E8" s="6" t="s">
        <v>10</v>
      </c>
      <c r="F8" s="6" t="s">
        <v>11</v>
      </c>
      <c r="G8" s="7" t="s">
        <v>12</v>
      </c>
      <c r="H8" s="8" t="s">
        <v>13</v>
      </c>
      <c r="I8" s="9" t="s">
        <v>14</v>
      </c>
    </row>
    <row r="9" spans="1:9" ht="45" x14ac:dyDescent="0.25">
      <c r="A9" s="10">
        <v>1</v>
      </c>
      <c r="B9" s="11" t="s">
        <v>15</v>
      </c>
      <c r="C9" s="12" t="s">
        <v>16</v>
      </c>
      <c r="D9" s="13" t="s">
        <v>17</v>
      </c>
      <c r="E9" s="14">
        <f>G9/1.19</f>
        <v>4201.680672268908</v>
      </c>
      <c r="F9" s="14">
        <f>E9*19%</f>
        <v>798.31932773109247</v>
      </c>
      <c r="G9" s="15">
        <v>5000</v>
      </c>
      <c r="H9" s="16">
        <v>180</v>
      </c>
      <c r="I9" s="17">
        <f>G9*H9</f>
        <v>900000</v>
      </c>
    </row>
    <row r="10" spans="1:9" ht="60" x14ac:dyDescent="0.25">
      <c r="A10" s="10">
        <v>2</v>
      </c>
      <c r="B10" s="18" t="s">
        <v>18</v>
      </c>
      <c r="C10" s="19" t="s">
        <v>19</v>
      </c>
      <c r="D10" s="20" t="s">
        <v>20</v>
      </c>
      <c r="E10" s="14">
        <f t="shared" ref="E10:E28" si="0">G10/1.19</f>
        <v>36134.45378151261</v>
      </c>
      <c r="F10" s="14">
        <f t="shared" ref="F10:F28" si="1">E10*19%</f>
        <v>6865.5462184873959</v>
      </c>
      <c r="G10" s="21">
        <v>43000</v>
      </c>
      <c r="H10" s="22">
        <v>3</v>
      </c>
      <c r="I10" s="17">
        <f t="shared" ref="I10:I28" si="2">G10*H10</f>
        <v>129000</v>
      </c>
    </row>
    <row r="11" spans="1:9" ht="30" x14ac:dyDescent="0.25">
      <c r="A11" s="10">
        <v>3</v>
      </c>
      <c r="B11" s="18" t="s">
        <v>21</v>
      </c>
      <c r="C11" s="19" t="s">
        <v>19</v>
      </c>
      <c r="D11" s="23" t="s">
        <v>22</v>
      </c>
      <c r="E11" s="14">
        <f t="shared" si="0"/>
        <v>25546.218487394959</v>
      </c>
      <c r="F11" s="14">
        <f t="shared" si="1"/>
        <v>4853.7815126050427</v>
      </c>
      <c r="G11" s="24">
        <v>30400</v>
      </c>
      <c r="H11" s="22">
        <v>4</v>
      </c>
      <c r="I11" s="25">
        <f t="shared" si="2"/>
        <v>121600</v>
      </c>
    </row>
    <row r="12" spans="1:9" ht="45" x14ac:dyDescent="0.25">
      <c r="A12" s="26">
        <v>4</v>
      </c>
      <c r="B12" s="27" t="s">
        <v>23</v>
      </c>
      <c r="C12" s="28" t="s">
        <v>19</v>
      </c>
      <c r="D12" s="29" t="s">
        <v>24</v>
      </c>
      <c r="E12" s="30">
        <f t="shared" si="0"/>
        <v>50420.168067226892</v>
      </c>
      <c r="F12" s="30">
        <f t="shared" si="1"/>
        <v>9579.8319327731097</v>
      </c>
      <c r="G12" s="31">
        <v>60000</v>
      </c>
      <c r="H12" s="32">
        <v>4</v>
      </c>
      <c r="I12" s="33">
        <f t="shared" si="2"/>
        <v>240000</v>
      </c>
    </row>
    <row r="13" spans="1:9" ht="30" x14ac:dyDescent="0.25">
      <c r="A13" s="10">
        <v>5</v>
      </c>
      <c r="B13" s="18" t="s">
        <v>25</v>
      </c>
      <c r="C13" s="19" t="s">
        <v>19</v>
      </c>
      <c r="D13" s="20" t="s">
        <v>26</v>
      </c>
      <c r="E13" s="14">
        <f t="shared" si="0"/>
        <v>35294.117647058825</v>
      </c>
      <c r="F13" s="14">
        <f t="shared" si="1"/>
        <v>6705.8823529411766</v>
      </c>
      <c r="G13" s="24">
        <v>42000</v>
      </c>
      <c r="H13" s="22">
        <v>6</v>
      </c>
      <c r="I13" s="34">
        <f t="shared" si="2"/>
        <v>252000</v>
      </c>
    </row>
    <row r="14" spans="1:9" ht="30" x14ac:dyDescent="0.25">
      <c r="A14" s="26">
        <v>6</v>
      </c>
      <c r="B14" s="27" t="s">
        <v>27</v>
      </c>
      <c r="C14" s="28" t="s">
        <v>19</v>
      </c>
      <c r="D14" s="29" t="s">
        <v>28</v>
      </c>
      <c r="E14" s="30">
        <f t="shared" si="0"/>
        <v>15924.36974789916</v>
      </c>
      <c r="F14" s="30">
        <f t="shared" si="1"/>
        <v>3025.6302521008406</v>
      </c>
      <c r="G14" s="31">
        <v>18950</v>
      </c>
      <c r="H14" s="32">
        <v>5</v>
      </c>
      <c r="I14" s="33">
        <f t="shared" si="2"/>
        <v>94750</v>
      </c>
    </row>
    <row r="15" spans="1:9" ht="30" x14ac:dyDescent="0.25">
      <c r="A15" s="26">
        <v>7</v>
      </c>
      <c r="B15" s="27" t="s">
        <v>29</v>
      </c>
      <c r="C15" s="28" t="s">
        <v>19</v>
      </c>
      <c r="D15" s="29" t="s">
        <v>30</v>
      </c>
      <c r="E15" s="30">
        <f t="shared" si="0"/>
        <v>21008.403361344539</v>
      </c>
      <c r="F15" s="30">
        <f t="shared" si="1"/>
        <v>3991.5966386554624</v>
      </c>
      <c r="G15" s="31">
        <v>25000</v>
      </c>
      <c r="H15" s="32">
        <v>4</v>
      </c>
      <c r="I15" s="33">
        <f t="shared" si="2"/>
        <v>100000</v>
      </c>
    </row>
    <row r="16" spans="1:9" ht="30" x14ac:dyDescent="0.25">
      <c r="A16" s="26">
        <v>8</v>
      </c>
      <c r="B16" s="27" t="s">
        <v>31</v>
      </c>
      <c r="C16" s="28" t="s">
        <v>19</v>
      </c>
      <c r="D16" s="29" t="s">
        <v>32</v>
      </c>
      <c r="E16" s="30">
        <f t="shared" si="0"/>
        <v>17226.89075630252</v>
      </c>
      <c r="F16" s="30">
        <f t="shared" si="1"/>
        <v>3273.1092436974791</v>
      </c>
      <c r="G16" s="31">
        <v>20500</v>
      </c>
      <c r="H16" s="32">
        <v>5</v>
      </c>
      <c r="I16" s="33">
        <f t="shared" si="2"/>
        <v>102500</v>
      </c>
    </row>
    <row r="17" spans="1:9" ht="30" x14ac:dyDescent="0.25">
      <c r="A17" s="26">
        <v>9</v>
      </c>
      <c r="B17" s="27" t="s">
        <v>33</v>
      </c>
      <c r="C17" s="28" t="s">
        <v>34</v>
      </c>
      <c r="D17" s="29" t="s">
        <v>35</v>
      </c>
      <c r="E17" s="30">
        <f t="shared" si="0"/>
        <v>10924.36974789916</v>
      </c>
      <c r="F17" s="30">
        <f t="shared" si="1"/>
        <v>2075.6302521008406</v>
      </c>
      <c r="G17" s="31">
        <v>13000</v>
      </c>
      <c r="H17" s="32">
        <v>1</v>
      </c>
      <c r="I17" s="33">
        <f t="shared" si="2"/>
        <v>13000</v>
      </c>
    </row>
    <row r="18" spans="1:9" ht="30" x14ac:dyDescent="0.25">
      <c r="A18" s="26">
        <v>10</v>
      </c>
      <c r="B18" s="35" t="s">
        <v>36</v>
      </c>
      <c r="C18" s="36" t="s">
        <v>34</v>
      </c>
      <c r="D18" s="37" t="s">
        <v>35</v>
      </c>
      <c r="E18" s="30">
        <f t="shared" si="0"/>
        <v>68487.394957983197</v>
      </c>
      <c r="F18" s="30">
        <f t="shared" si="1"/>
        <v>13012.605042016807</v>
      </c>
      <c r="G18" s="31">
        <v>81500</v>
      </c>
      <c r="H18" s="38">
        <v>2</v>
      </c>
      <c r="I18" s="33">
        <f t="shared" si="2"/>
        <v>163000</v>
      </c>
    </row>
    <row r="19" spans="1:9" ht="45" x14ac:dyDescent="0.25">
      <c r="A19" s="26">
        <v>11</v>
      </c>
      <c r="B19" s="27" t="s">
        <v>37</v>
      </c>
      <c r="C19" s="36" t="s">
        <v>38</v>
      </c>
      <c r="D19" s="37" t="s">
        <v>39</v>
      </c>
      <c r="E19" s="30">
        <f t="shared" si="0"/>
        <v>59915.966386554624</v>
      </c>
      <c r="F19" s="30">
        <f t="shared" si="1"/>
        <v>11384.033613445379</v>
      </c>
      <c r="G19" s="31">
        <v>71300</v>
      </c>
      <c r="H19" s="38">
        <v>1</v>
      </c>
      <c r="I19" s="33">
        <f t="shared" si="2"/>
        <v>71300</v>
      </c>
    </row>
    <row r="20" spans="1:9" ht="30" x14ac:dyDescent="0.25">
      <c r="A20" s="26">
        <v>12</v>
      </c>
      <c r="B20" s="27" t="s">
        <v>40</v>
      </c>
      <c r="C20" s="36" t="s">
        <v>19</v>
      </c>
      <c r="D20" s="37" t="s">
        <v>41</v>
      </c>
      <c r="E20" s="30">
        <f t="shared" si="0"/>
        <v>1764.7058823529412</v>
      </c>
      <c r="F20" s="30">
        <f t="shared" si="1"/>
        <v>335.29411764705884</v>
      </c>
      <c r="G20" s="31">
        <v>2100</v>
      </c>
      <c r="H20" s="38">
        <v>567</v>
      </c>
      <c r="I20" s="33">
        <f t="shared" si="2"/>
        <v>1190700</v>
      </c>
    </row>
    <row r="21" spans="1:9" ht="30" x14ac:dyDescent="0.25">
      <c r="A21" s="26">
        <v>13</v>
      </c>
      <c r="B21" s="27" t="s">
        <v>42</v>
      </c>
      <c r="C21" s="36" t="s">
        <v>19</v>
      </c>
      <c r="D21" s="29" t="s">
        <v>43</v>
      </c>
      <c r="E21" s="30">
        <f t="shared" si="0"/>
        <v>18487.394957983193</v>
      </c>
      <c r="F21" s="30">
        <f t="shared" si="1"/>
        <v>3512.6050420168067</v>
      </c>
      <c r="G21" s="31">
        <v>22000</v>
      </c>
      <c r="H21" s="38">
        <v>9</v>
      </c>
      <c r="I21" s="33">
        <f t="shared" si="2"/>
        <v>198000</v>
      </c>
    </row>
    <row r="22" spans="1:9" ht="30" x14ac:dyDescent="0.25">
      <c r="A22" s="26">
        <v>14</v>
      </c>
      <c r="B22" s="27" t="s">
        <v>44</v>
      </c>
      <c r="C22" s="36" t="s">
        <v>45</v>
      </c>
      <c r="D22" s="29" t="s">
        <v>43</v>
      </c>
      <c r="E22" s="30">
        <f t="shared" si="0"/>
        <v>50420.168067226892</v>
      </c>
      <c r="F22" s="30">
        <f t="shared" si="1"/>
        <v>9579.8319327731097</v>
      </c>
      <c r="G22" s="31">
        <v>60000</v>
      </c>
      <c r="H22" s="38">
        <v>2</v>
      </c>
      <c r="I22" s="33">
        <f t="shared" si="2"/>
        <v>120000</v>
      </c>
    </row>
    <row r="23" spans="1:9" ht="30" x14ac:dyDescent="0.25">
      <c r="A23" s="26">
        <v>15</v>
      </c>
      <c r="B23" s="27" t="s">
        <v>46</v>
      </c>
      <c r="C23" s="36" t="s">
        <v>45</v>
      </c>
      <c r="D23" s="29" t="s">
        <v>43</v>
      </c>
      <c r="E23" s="30">
        <f t="shared" si="0"/>
        <v>30252.100840336137</v>
      </c>
      <c r="F23" s="30">
        <f t="shared" si="1"/>
        <v>5747.8991596638662</v>
      </c>
      <c r="G23" s="31">
        <v>36000</v>
      </c>
      <c r="H23" s="38">
        <v>3</v>
      </c>
      <c r="I23" s="33">
        <f t="shared" si="2"/>
        <v>108000</v>
      </c>
    </row>
    <row r="24" spans="1:9" ht="30" x14ac:dyDescent="0.25">
      <c r="A24" s="26">
        <v>16</v>
      </c>
      <c r="B24" s="35" t="s">
        <v>47</v>
      </c>
      <c r="C24" s="36" t="s">
        <v>19</v>
      </c>
      <c r="D24" s="37" t="s">
        <v>48</v>
      </c>
      <c r="E24" s="30">
        <f t="shared" si="0"/>
        <v>1176.4705882352941</v>
      </c>
      <c r="F24" s="30">
        <f t="shared" si="1"/>
        <v>223.52941176470588</v>
      </c>
      <c r="G24" s="31">
        <v>1400</v>
      </c>
      <c r="H24" s="38">
        <v>30</v>
      </c>
      <c r="I24" s="33">
        <f t="shared" si="2"/>
        <v>42000</v>
      </c>
    </row>
    <row r="25" spans="1:9" ht="60" x14ac:dyDescent="0.25">
      <c r="A25" s="26">
        <v>17</v>
      </c>
      <c r="B25" s="27" t="s">
        <v>49</v>
      </c>
      <c r="C25" s="28" t="s">
        <v>50</v>
      </c>
      <c r="D25" s="29" t="s">
        <v>51</v>
      </c>
      <c r="E25" s="30">
        <f t="shared" si="0"/>
        <v>1680.6722689075632</v>
      </c>
      <c r="F25" s="30">
        <f t="shared" si="1"/>
        <v>319.32773109243703</v>
      </c>
      <c r="G25" s="31">
        <v>2000</v>
      </c>
      <c r="H25" s="32">
        <v>6</v>
      </c>
      <c r="I25" s="33">
        <f t="shared" si="2"/>
        <v>12000</v>
      </c>
    </row>
    <row r="26" spans="1:9" ht="60" x14ac:dyDescent="0.25">
      <c r="A26" s="26">
        <v>18</v>
      </c>
      <c r="B26" s="27" t="s">
        <v>52</v>
      </c>
      <c r="C26" s="28" t="s">
        <v>45</v>
      </c>
      <c r="D26" s="29" t="s">
        <v>51</v>
      </c>
      <c r="E26" s="30">
        <f t="shared" si="0"/>
        <v>1680.6722689075632</v>
      </c>
      <c r="F26" s="30">
        <f t="shared" si="1"/>
        <v>319.32773109243703</v>
      </c>
      <c r="G26" s="31">
        <v>2000</v>
      </c>
      <c r="H26" s="32">
        <v>30</v>
      </c>
      <c r="I26" s="33">
        <f t="shared" si="2"/>
        <v>60000</v>
      </c>
    </row>
    <row r="27" spans="1:9" ht="30" x14ac:dyDescent="0.25">
      <c r="A27" s="26">
        <v>19</v>
      </c>
      <c r="B27" s="27" t="s">
        <v>53</v>
      </c>
      <c r="C27" s="28" t="s">
        <v>19</v>
      </c>
      <c r="D27" s="29" t="s">
        <v>43</v>
      </c>
      <c r="E27" s="30">
        <f t="shared" si="0"/>
        <v>26890.756302521011</v>
      </c>
      <c r="F27" s="30">
        <f t="shared" si="1"/>
        <v>5109.2436974789925</v>
      </c>
      <c r="G27" s="31">
        <v>32000</v>
      </c>
      <c r="H27" s="32">
        <v>6</v>
      </c>
      <c r="I27" s="33">
        <f t="shared" si="2"/>
        <v>192000</v>
      </c>
    </row>
    <row r="28" spans="1:9" ht="30" x14ac:dyDescent="0.25">
      <c r="A28" s="39">
        <v>20</v>
      </c>
      <c r="B28" s="27" t="s">
        <v>54</v>
      </c>
      <c r="C28" s="28" t="s">
        <v>55</v>
      </c>
      <c r="D28" s="29" t="s">
        <v>56</v>
      </c>
      <c r="E28" s="30">
        <f t="shared" si="0"/>
        <v>44663.865546218491</v>
      </c>
      <c r="F28" s="30">
        <f t="shared" si="1"/>
        <v>8486.134453781513</v>
      </c>
      <c r="G28" s="31">
        <v>53150</v>
      </c>
      <c r="H28" s="40">
        <v>1</v>
      </c>
      <c r="I28" s="41">
        <f t="shared" si="2"/>
        <v>53150</v>
      </c>
    </row>
    <row r="29" spans="1:9" x14ac:dyDescent="0.25">
      <c r="A29" s="42"/>
      <c r="B29" s="43"/>
      <c r="C29" s="44"/>
      <c r="D29" s="45"/>
      <c r="E29" s="46"/>
      <c r="F29" s="46"/>
      <c r="G29" s="47"/>
      <c r="H29" s="48" t="s">
        <v>57</v>
      </c>
      <c r="I29" s="49">
        <f>SUM(I9:I28)</f>
        <v>4163000</v>
      </c>
    </row>
    <row r="30" spans="1:9" x14ac:dyDescent="0.25">
      <c r="A30" s="50"/>
      <c r="B30" s="142" t="s">
        <v>58</v>
      </c>
      <c r="C30" s="142"/>
      <c r="D30" s="142"/>
      <c r="E30" s="142"/>
      <c r="F30" s="142"/>
      <c r="G30" s="142"/>
      <c r="H30" s="142"/>
      <c r="I30" s="142"/>
    </row>
    <row r="31" spans="1:9" ht="30" x14ac:dyDescent="0.25">
      <c r="A31" s="50"/>
      <c r="B31" s="51" t="s">
        <v>59</v>
      </c>
      <c r="C31" s="52" t="s">
        <v>8</v>
      </c>
      <c r="D31" s="53" t="s">
        <v>60</v>
      </c>
      <c r="E31" s="54"/>
      <c r="F31" s="54"/>
      <c r="G31" s="55" t="s">
        <v>61</v>
      </c>
      <c r="H31" s="8" t="s">
        <v>13</v>
      </c>
      <c r="I31" s="9" t="s">
        <v>62</v>
      </c>
    </row>
    <row r="32" spans="1:9" ht="60" x14ac:dyDescent="0.25">
      <c r="A32" s="26">
        <v>1</v>
      </c>
      <c r="B32" s="56" t="s">
        <v>63</v>
      </c>
      <c r="C32" s="57" t="s">
        <v>64</v>
      </c>
      <c r="D32" s="58" t="s">
        <v>65</v>
      </c>
      <c r="E32" s="59"/>
      <c r="F32" s="59"/>
      <c r="G32" s="60">
        <v>40000</v>
      </c>
      <c r="H32" s="61">
        <v>5</v>
      </c>
      <c r="I32" s="62">
        <f>G32*H32</f>
        <v>200000</v>
      </c>
    </row>
    <row r="33" spans="1:9" ht="60" x14ac:dyDescent="0.25">
      <c r="A33" s="26">
        <v>2</v>
      </c>
      <c r="B33" s="63" t="s">
        <v>66</v>
      </c>
      <c r="C33" s="64" t="s">
        <v>64</v>
      </c>
      <c r="D33" s="65" t="s">
        <v>67</v>
      </c>
      <c r="E33" s="66"/>
      <c r="F33" s="66"/>
      <c r="G33" s="31">
        <v>40000</v>
      </c>
      <c r="H33" s="67">
        <v>5</v>
      </c>
      <c r="I33" s="62">
        <f t="shared" ref="I33:I36" si="3">G33*H33</f>
        <v>200000</v>
      </c>
    </row>
    <row r="34" spans="1:9" ht="60" x14ac:dyDescent="0.25">
      <c r="A34" s="26">
        <v>3</v>
      </c>
      <c r="B34" s="27" t="s">
        <v>68</v>
      </c>
      <c r="C34" s="64" t="s">
        <v>69</v>
      </c>
      <c r="D34" s="65" t="s">
        <v>70</v>
      </c>
      <c r="E34" s="66"/>
      <c r="F34" s="66"/>
      <c r="G34" s="31">
        <v>40000</v>
      </c>
      <c r="H34" s="67">
        <v>12</v>
      </c>
      <c r="I34" s="62">
        <f t="shared" si="3"/>
        <v>480000</v>
      </c>
    </row>
    <row r="35" spans="1:9" ht="60" x14ac:dyDescent="0.25">
      <c r="A35" s="26">
        <v>4</v>
      </c>
      <c r="B35" s="63" t="s">
        <v>71</v>
      </c>
      <c r="C35" s="64" t="s">
        <v>69</v>
      </c>
      <c r="D35" s="65" t="s">
        <v>72</v>
      </c>
      <c r="E35" s="66"/>
      <c r="F35" s="66"/>
      <c r="G35" s="31">
        <v>40000</v>
      </c>
      <c r="H35" s="67">
        <v>6</v>
      </c>
      <c r="I35" s="62">
        <f t="shared" si="3"/>
        <v>240000</v>
      </c>
    </row>
    <row r="36" spans="1:9" ht="120" x14ac:dyDescent="0.25">
      <c r="A36" s="68">
        <v>5</v>
      </c>
      <c r="B36" s="69" t="s">
        <v>73</v>
      </c>
      <c r="C36" s="70" t="s">
        <v>69</v>
      </c>
      <c r="D36" s="71" t="s">
        <v>74</v>
      </c>
      <c r="E36" s="72"/>
      <c r="F36" s="72"/>
      <c r="G36" s="73">
        <v>40000</v>
      </c>
      <c r="H36" s="74">
        <v>34</v>
      </c>
      <c r="I36" s="75">
        <f t="shared" si="3"/>
        <v>1360000</v>
      </c>
    </row>
    <row r="37" spans="1:9" x14ac:dyDescent="0.25">
      <c r="A37" s="76"/>
      <c r="B37" s="77"/>
      <c r="C37" s="78"/>
      <c r="D37" s="79"/>
      <c r="E37" s="80"/>
      <c r="F37" s="80"/>
      <c r="G37" s="81"/>
      <c r="H37" s="82" t="s">
        <v>75</v>
      </c>
      <c r="I37" s="83">
        <f>SUM(I32:I36)</f>
        <v>2480000</v>
      </c>
    </row>
    <row r="38" spans="1:9" x14ac:dyDescent="0.25">
      <c r="A38" s="76"/>
      <c r="B38" s="143" t="s">
        <v>76</v>
      </c>
      <c r="C38" s="143"/>
      <c r="D38" s="143"/>
      <c r="E38" s="143"/>
      <c r="F38" s="143"/>
      <c r="G38" s="143"/>
      <c r="H38" s="143"/>
      <c r="I38" s="143"/>
    </row>
    <row r="39" spans="1:9" ht="30" x14ac:dyDescent="0.25">
      <c r="A39" s="76"/>
      <c r="B39" s="84" t="s">
        <v>77</v>
      </c>
      <c r="C39" s="85" t="s">
        <v>8</v>
      </c>
      <c r="D39" s="86" t="s">
        <v>78</v>
      </c>
      <c r="E39" s="87" t="s">
        <v>61</v>
      </c>
      <c r="F39" s="88" t="s">
        <v>13</v>
      </c>
      <c r="G39" s="89" t="s">
        <v>62</v>
      </c>
      <c r="H39" s="90"/>
      <c r="I39" s="90"/>
    </row>
    <row r="40" spans="1:9" ht="75" x14ac:dyDescent="0.25">
      <c r="A40" s="39">
        <v>1</v>
      </c>
      <c r="B40" s="91" t="s">
        <v>79</v>
      </c>
      <c r="C40" s="92" t="s">
        <v>80</v>
      </c>
      <c r="D40" s="93" t="s">
        <v>81</v>
      </c>
      <c r="E40" s="94">
        <v>36400</v>
      </c>
      <c r="F40" s="95">
        <v>24</v>
      </c>
      <c r="G40" s="96">
        <f>E40*F40</f>
        <v>873600</v>
      </c>
      <c r="H40" s="90"/>
      <c r="I40" s="97"/>
    </row>
    <row r="41" spans="1:9" ht="75" x14ac:dyDescent="0.25">
      <c r="A41" s="98">
        <v>2</v>
      </c>
      <c r="B41" s="99" t="s">
        <v>82</v>
      </c>
      <c r="C41" s="100" t="s">
        <v>80</v>
      </c>
      <c r="D41" s="101" t="s">
        <v>83</v>
      </c>
      <c r="E41" s="102">
        <v>40000</v>
      </c>
      <c r="F41" s="103">
        <v>9</v>
      </c>
      <c r="G41" s="96">
        <f>E41*F41</f>
        <v>360000</v>
      </c>
      <c r="H41" s="90"/>
      <c r="I41" s="104"/>
    </row>
    <row r="42" spans="1:9" ht="75" x14ac:dyDescent="0.25">
      <c r="A42" s="105">
        <v>4</v>
      </c>
      <c r="B42" s="99" t="s">
        <v>84</v>
      </c>
      <c r="C42" s="100" t="s">
        <v>69</v>
      </c>
      <c r="D42" s="101" t="s">
        <v>85</v>
      </c>
      <c r="E42" s="102">
        <v>40000</v>
      </c>
      <c r="F42" s="103">
        <v>5</v>
      </c>
      <c r="G42" s="96">
        <f>E42*F42</f>
        <v>200000</v>
      </c>
      <c r="H42" s="90"/>
      <c r="I42" s="104"/>
    </row>
    <row r="43" spans="1:9" ht="135" x14ac:dyDescent="0.25">
      <c r="A43" s="68">
        <v>5</v>
      </c>
      <c r="B43" s="99" t="s">
        <v>86</v>
      </c>
      <c r="C43" s="100" t="s">
        <v>80</v>
      </c>
      <c r="D43" s="101" t="s">
        <v>87</v>
      </c>
      <c r="E43" s="102">
        <v>19950</v>
      </c>
      <c r="F43" s="103">
        <v>12</v>
      </c>
      <c r="G43" s="96">
        <f>E43*F43</f>
        <v>239400</v>
      </c>
      <c r="H43" s="90"/>
      <c r="I43" s="97"/>
    </row>
    <row r="44" spans="1:9" ht="75.75" thickBot="1" x14ac:dyDescent="0.3">
      <c r="A44" s="68">
        <v>6</v>
      </c>
      <c r="B44" s="106" t="s">
        <v>88</v>
      </c>
      <c r="C44" s="107" t="s">
        <v>89</v>
      </c>
      <c r="D44" s="108" t="s">
        <v>90</v>
      </c>
      <c r="E44" s="109">
        <v>76000</v>
      </c>
      <c r="F44" s="110">
        <v>9</v>
      </c>
      <c r="G44" s="111">
        <f>E44*F44</f>
        <v>684000</v>
      </c>
      <c r="H44" s="90"/>
      <c r="I44" s="97"/>
    </row>
    <row r="45" spans="1:9" x14ac:dyDescent="0.25">
      <c r="A45" s="112"/>
      <c r="B45" s="113"/>
      <c r="C45" s="114"/>
      <c r="D45" s="115"/>
      <c r="E45" s="116"/>
      <c r="F45" s="117" t="s">
        <v>75</v>
      </c>
      <c r="G45" s="118">
        <f>SUM(G40:G44)</f>
        <v>2357000</v>
      </c>
      <c r="H45" s="119"/>
      <c r="I45" s="119"/>
    </row>
    <row r="46" spans="1:9" x14ac:dyDescent="0.25">
      <c r="A46" s="120"/>
      <c r="B46" s="121" t="s">
        <v>91</v>
      </c>
      <c r="C46" s="104"/>
      <c r="D46" s="104"/>
      <c r="E46" s="132"/>
      <c r="F46" s="132"/>
      <c r="G46" s="133"/>
      <c r="H46" s="123"/>
      <c r="I46" s="124"/>
    </row>
    <row r="47" spans="1:9" ht="18.75" x14ac:dyDescent="0.25">
      <c r="A47" s="125"/>
      <c r="B47" s="126" t="s">
        <v>2</v>
      </c>
      <c r="C47" s="144" t="s">
        <v>3</v>
      </c>
      <c r="D47" s="144"/>
      <c r="E47" s="134"/>
      <c r="F47" s="145"/>
      <c r="G47" s="146"/>
      <c r="H47" s="123"/>
      <c r="I47" s="124"/>
    </row>
    <row r="48" spans="1:9" ht="21" x14ac:dyDescent="0.35">
      <c r="A48" s="120"/>
      <c r="B48" s="127" t="s">
        <v>92</v>
      </c>
      <c r="C48" s="104"/>
      <c r="D48" s="137" t="s">
        <v>93</v>
      </c>
      <c r="E48" s="132"/>
      <c r="F48" s="138">
        <f>G45+I37+I29</f>
        <v>9000000</v>
      </c>
      <c r="G48" s="139"/>
      <c r="H48" s="122"/>
      <c r="I48" s="124"/>
    </row>
    <row r="49" spans="1:9" ht="15.75" thickBot="1" x14ac:dyDescent="0.3">
      <c r="A49" s="128"/>
      <c r="B49" s="129"/>
      <c r="C49" s="135"/>
      <c r="D49" s="115"/>
      <c r="E49" s="116"/>
      <c r="F49" s="116"/>
      <c r="G49" s="136"/>
      <c r="H49" s="130"/>
      <c r="I49" s="131"/>
    </row>
  </sheetData>
  <mergeCells count="13">
    <mergeCell ref="A1:I1"/>
    <mergeCell ref="C2:D2"/>
    <mergeCell ref="E2:I5"/>
    <mergeCell ref="C3:D3"/>
    <mergeCell ref="C4:D4"/>
    <mergeCell ref="C5:D5"/>
    <mergeCell ref="F48:G48"/>
    <mergeCell ref="B6:I6"/>
    <mergeCell ref="B7:I7"/>
    <mergeCell ref="B30:I30"/>
    <mergeCell ref="B38:I38"/>
    <mergeCell ref="C47:D47"/>
    <mergeCell ref="F47:G47"/>
  </mergeCells>
  <conditionalFormatting sqref="B8:B10 B12:B29">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2020-02-21T02:41:52Z</dcterms:created>
  <dcterms:modified xsi:type="dcterms:W3CDTF">2020-02-26T00:09:41Z</dcterms:modified>
</cp:coreProperties>
</file>